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545" activeTab="0"/>
  </bookViews>
  <sheets>
    <sheet name="车辆" sheetId="1" r:id="rId1"/>
  </sheets>
  <externalReferences>
    <externalReference r:id="rId4"/>
  </externalReferences>
  <definedNames>
    <definedName name="__HEJ1">'[1]现金'!$F$8:$J$8</definedName>
    <definedName name="_HEJ1">'[1]现金'!#REF!</definedName>
    <definedName name="_HEJ10">'[1]预付款项'!#REF!</definedName>
    <definedName name="_HEJ12">'[1]其他应收款'!#REF!</definedName>
    <definedName name="_HEJ13">'[1]原材料'!#REF!</definedName>
    <definedName name="_HEJ14">'[1]材料采购'!#REF!</definedName>
    <definedName name="_HEJ15">'[1]周转材料'!#REF!</definedName>
    <definedName name="_HEJ16">'[1]投资性房地产'!#REF!</definedName>
    <definedName name="_HEJ17">'[1]委托加工物资'!#REF!</definedName>
    <definedName name="_HEJ18">'[1]库存商品'!#REF!</definedName>
    <definedName name="_HEJ19">'[1]在产品'!#REF!</definedName>
    <definedName name="_HEJ2">'[1]银行存款'!#REF!</definedName>
    <definedName name="_HEJ20">'[1]发出商品'!#REF!</definedName>
    <definedName name="_HEJ21">'[1]消耗性生物'!#REF!</definedName>
    <definedName name="_HEJ22">'[1]委托代销商品'!#REF!</definedName>
    <definedName name="_HEJ23">'[1]受托代销商品'!#REF!</definedName>
    <definedName name="_HEJ25">'[1]长期应收款'!#REF!</definedName>
    <definedName name="_HEJ26">'[1]一年到期非流资产'!#REF!</definedName>
    <definedName name="_HEJ27">'[1]其他流动资产'!#REF!</definedName>
    <definedName name="_HEJ28">'[1]可售金融资产'!#REF!</definedName>
    <definedName name="_HEJ29">'[1]持有到期投资'!#REF!</definedName>
    <definedName name="_HEJ3">'[1]其他货币资金'!#REF!</definedName>
    <definedName name="_HEJ30">'[1]长期股权投资'!#REF!</definedName>
    <definedName name="_HEJ31">'[1]房屋建筑物'!#REF!</definedName>
    <definedName name="_HEJ32">'[1]构筑物'!#REF!</definedName>
    <definedName name="_HEJ33">'[1]管道和沟槽'!#REF!</definedName>
    <definedName name="_HEJ34">'[1]机器设备'!#REF!</definedName>
    <definedName name="_HEJ35">'车辆'!#REF!</definedName>
    <definedName name="_HEJ36">'[1]电子设备'!#REF!</definedName>
    <definedName name="_HEJ37">'[1]工程物资'!#REF!</definedName>
    <definedName name="_HEJ38">'[1]土建工程'!#REF!</definedName>
    <definedName name="_HEJ39">'[1]安装工程'!#REF!</definedName>
    <definedName name="_HEJ4">'[1]交易性金融资产'!#REF!</definedName>
    <definedName name="_HEJ40">'[1]固定资产清理'!#REF!</definedName>
    <definedName name="_HEJ41">'[1]油气资产'!#REF!</definedName>
    <definedName name="_HEJ42">'[1]土地使用权'!#REF!</definedName>
    <definedName name="_HEJ43">'[1]其他无形资产'!#REF!</definedName>
    <definedName name="_HEJ44">'[1]开发支出'!#REF!</definedName>
    <definedName name="_HEJ45">'[1]长期待摊费用'!#REF!</definedName>
    <definedName name="_HEJ46">'[1]其他非流资产'!#REF!</definedName>
    <definedName name="_HEJ47">'[1]递延税资产'!#REF!</definedName>
    <definedName name="_HEJ48">'[1]短期借款'!#REF!</definedName>
    <definedName name="_HEJ49">'[1]应付票据'!#REF!</definedName>
    <definedName name="_HEJ50">'[1]应付账款'!#REF!</definedName>
    <definedName name="_HEJ51">'[1]预收款项'!#REF!</definedName>
    <definedName name="_HEJ53">'[1]交易性金融负债'!#REF!</definedName>
    <definedName name="_HEJ54">'[1]其他应付款'!#REF!</definedName>
    <definedName name="_HEJ55">'[1]应付薪酬'!#REF!</definedName>
    <definedName name="_HEJ56">'[1]应付利息'!#REF!</definedName>
    <definedName name="_HEJ57">'[1]应交税费'!#REF!</definedName>
    <definedName name="_HEJ58">'[1]应付股利'!#REF!</definedName>
    <definedName name="_HEJ59">'[1]预计负债'!#REF!</definedName>
    <definedName name="_HEJ6">'[1]应收票据'!#REF!</definedName>
    <definedName name="_HEJ61">'[1]一年到期非流负债'!#REF!</definedName>
    <definedName name="_HEJ62">'[1]其他流动负债'!#REF!</definedName>
    <definedName name="_HEJ63">'[1]长期借款'!#REF!</definedName>
    <definedName name="_HEJ64">'[1]应付债券'!#REF!</definedName>
    <definedName name="_HEJ65">'[1]长期应付款'!#REF!</definedName>
    <definedName name="_HEJ66">'[1]专项应付款'!#REF!</definedName>
    <definedName name="_HEJ67">'[1]其他非流负债'!#REF!</definedName>
    <definedName name="_HEJ68">'[1]递延税负债'!#REF!</definedName>
    <definedName name="_HEJ7">'[1]应收账款'!#REF!</definedName>
    <definedName name="_HEJ8">'[1]应收股利'!#REF!</definedName>
    <definedName name="_HEJ9">'[1]应收利息'!#REF!</definedName>
    <definedName name="_xlfn.IFERROR" hidden="1">#NAME?</definedName>
    <definedName name="ADJ">'[1]调整分录'!$E$5:$E$62</definedName>
    <definedName name="br">'[1]项目'!$F$17</definedName>
    <definedName name="CR1_">'[1]调整分录'!$H$5:$H$62</definedName>
    <definedName name="CR2_">'[1]调整分录'!$J$5:$J$62</definedName>
    <definedName name="DR1_">'[1]调整分录'!$G$5:$G$62</definedName>
    <definedName name="DR2_">'[1]调整分录'!$I$5:$I$62</definedName>
    <definedName name="_xlnm.Print_Area" localSheetId="0">'车辆'!$A$1:$V$41</definedName>
    <definedName name="_xlnm.Print_Titles" localSheetId="0">'车辆'!$1:$7</definedName>
    <definedName name="ZM">'[1]调整分录'!$F$5:$F$61</definedName>
  </definedNames>
  <calcPr fullCalcOnLoad="1"/>
</workbook>
</file>

<file path=xl/sharedStrings.xml><?xml version="1.0" encoding="utf-8"?>
<sst xmlns="http://schemas.openxmlformats.org/spreadsheetml/2006/main" count="209" uniqueCount="123">
  <si>
    <t>固定资产—车辆评估明细表</t>
  </si>
  <si>
    <t>在下列单元格中填列预计每页的行数</t>
  </si>
  <si>
    <t>运输车辆评估作业表</t>
  </si>
  <si>
    <r>
      <rPr>
        <sz val="9"/>
        <rFont val="宋体"/>
        <family val="0"/>
      </rPr>
      <t>表</t>
    </r>
    <r>
      <rPr>
        <sz val="9"/>
        <rFont val="Times New Roman"/>
        <family val="1"/>
      </rPr>
      <t xml:space="preserve"> 4-6-5</t>
    </r>
  </si>
  <si>
    <t>共2页</t>
  </si>
  <si>
    <r>
      <rPr>
        <sz val="9"/>
        <rFont val="宋体"/>
        <family val="0"/>
      </rPr>
      <t>里程单位：公里</t>
    </r>
    <r>
      <rPr>
        <sz val="9"/>
        <rFont val="Times New Roman"/>
        <family val="1"/>
      </rPr>
      <t>/</t>
    </r>
    <r>
      <rPr>
        <sz val="9"/>
        <rFont val="宋体"/>
        <family val="0"/>
      </rPr>
      <t>万公里</t>
    </r>
  </si>
  <si>
    <t>金额单位：人民币元</t>
  </si>
  <si>
    <t>货币单位：人民币元</t>
  </si>
  <si>
    <t>可能用到的操作类工作底稿</t>
  </si>
  <si>
    <r>
      <rPr>
        <sz val="10"/>
        <color indexed="10"/>
        <rFont val="宋体"/>
        <family val="0"/>
      </rPr>
      <t>有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宋体"/>
        <family val="0"/>
      </rPr>
      <t>无</t>
    </r>
  </si>
  <si>
    <r>
      <rPr>
        <sz val="9"/>
        <color indexed="9"/>
        <rFont val="宋体"/>
        <family val="0"/>
      </rPr>
      <t>序号</t>
    </r>
  </si>
  <si>
    <r>
      <rPr>
        <sz val="9"/>
        <rFont val="宋体"/>
        <family val="0"/>
      </rPr>
      <t>车辆牌号</t>
    </r>
  </si>
  <si>
    <r>
      <rPr>
        <sz val="9"/>
        <rFont val="宋体"/>
        <family val="0"/>
      </rPr>
      <t>车辆名称</t>
    </r>
  </si>
  <si>
    <t>规格型号</t>
  </si>
  <si>
    <r>
      <rPr>
        <sz val="9"/>
        <rFont val="宋体"/>
        <family val="0"/>
      </rPr>
      <t>生产厂家</t>
    </r>
  </si>
  <si>
    <r>
      <rPr>
        <sz val="9"/>
        <rFont val="宋体"/>
        <family val="0"/>
      </rPr>
      <t>计量
单位</t>
    </r>
  </si>
  <si>
    <r>
      <rPr>
        <sz val="9"/>
        <rFont val="宋体"/>
        <family val="0"/>
      </rPr>
      <t>购置
日期</t>
    </r>
  </si>
  <si>
    <r>
      <rPr>
        <sz val="9"/>
        <rFont val="宋体"/>
        <family val="0"/>
      </rPr>
      <t>启用
日期</t>
    </r>
  </si>
  <si>
    <r>
      <rPr>
        <sz val="9"/>
        <rFont val="宋体"/>
        <family val="0"/>
      </rPr>
      <t xml:space="preserve">已行使里程
</t>
    </r>
    <r>
      <rPr>
        <sz val="9"/>
        <rFont val="Arial Narrow"/>
        <family val="2"/>
      </rPr>
      <t>(</t>
    </r>
    <r>
      <rPr>
        <sz val="9"/>
        <rFont val="宋体"/>
        <family val="0"/>
      </rPr>
      <t>公里</t>
    </r>
    <r>
      <rPr>
        <sz val="9"/>
        <rFont val="Arial Narrow"/>
        <family val="2"/>
      </rPr>
      <t>)</t>
    </r>
  </si>
  <si>
    <t>原账面金额</t>
  </si>
  <si>
    <t>审计调整</t>
  </si>
  <si>
    <t>账面价值</t>
  </si>
  <si>
    <t>调整后账面值</t>
  </si>
  <si>
    <t>评估价值</t>
  </si>
  <si>
    <r>
      <rPr>
        <sz val="9"/>
        <rFont val="宋体"/>
        <family val="0"/>
      </rPr>
      <t>增值率
％</t>
    </r>
  </si>
  <si>
    <r>
      <rPr>
        <sz val="9"/>
        <rFont val="宋体"/>
        <family val="0"/>
      </rPr>
      <t>备　注</t>
    </r>
  </si>
  <si>
    <r>
      <rPr>
        <sz val="9"/>
        <rFont val="宋体"/>
        <family val="0"/>
      </rPr>
      <t>明细表序号</t>
    </r>
  </si>
  <si>
    <t>重置完全价计算结果</t>
  </si>
  <si>
    <t>成新率评定结果</t>
  </si>
  <si>
    <t>计价依据</t>
  </si>
  <si>
    <t>C12-9-1车辆评估程序表</t>
  </si>
  <si>
    <r>
      <rPr>
        <sz val="9"/>
        <rFont val="宋体"/>
        <family val="0"/>
      </rPr>
      <t>原值</t>
    </r>
  </si>
  <si>
    <t>净值</t>
  </si>
  <si>
    <r>
      <rPr>
        <sz val="9"/>
        <rFont val="宋体"/>
        <family val="0"/>
      </rPr>
      <t>净值</t>
    </r>
  </si>
  <si>
    <t>成新率%</t>
  </si>
  <si>
    <r>
      <rPr>
        <sz val="9"/>
        <rFont val="宋体"/>
        <family val="0"/>
      </rPr>
      <t>现行市价</t>
    </r>
  </si>
  <si>
    <r>
      <rPr>
        <sz val="9"/>
        <rFont val="宋体"/>
        <family val="0"/>
      </rPr>
      <t>车辆购置税</t>
    </r>
  </si>
  <si>
    <r>
      <rPr>
        <sz val="9"/>
        <rFont val="宋体"/>
        <family val="0"/>
      </rPr>
      <t>办证费</t>
    </r>
  </si>
  <si>
    <r>
      <rPr>
        <sz val="9"/>
        <rFont val="宋体"/>
        <family val="0"/>
      </rPr>
      <t>其他费用</t>
    </r>
  </si>
  <si>
    <t>重置单价</t>
  </si>
  <si>
    <r>
      <rPr>
        <sz val="9"/>
        <rFont val="宋体"/>
        <family val="0"/>
      </rPr>
      <t>已使用年限</t>
    </r>
  </si>
  <si>
    <r>
      <rPr>
        <sz val="9"/>
        <rFont val="宋体"/>
        <family val="0"/>
      </rPr>
      <t>寿命年限</t>
    </r>
  </si>
  <si>
    <r>
      <rPr>
        <sz val="9"/>
        <rFont val="宋体"/>
        <family val="0"/>
      </rPr>
      <t>年限成新率</t>
    </r>
    <r>
      <rPr>
        <sz val="9"/>
        <rFont val="Arial Narrow"/>
        <family val="2"/>
      </rPr>
      <t>%</t>
    </r>
  </si>
  <si>
    <r>
      <rPr>
        <sz val="9"/>
        <rFont val="宋体"/>
        <family val="0"/>
      </rPr>
      <t>已行驶里程</t>
    </r>
  </si>
  <si>
    <r>
      <rPr>
        <sz val="9"/>
        <rFont val="宋体"/>
        <family val="0"/>
      </rPr>
      <t>寿命里程</t>
    </r>
  </si>
  <si>
    <r>
      <rPr>
        <sz val="9"/>
        <rFont val="宋体"/>
        <family val="0"/>
      </rPr>
      <t>工作量成新率</t>
    </r>
    <r>
      <rPr>
        <sz val="9"/>
        <rFont val="Arial Narrow"/>
        <family val="2"/>
      </rPr>
      <t>%</t>
    </r>
  </si>
  <si>
    <r>
      <rPr>
        <sz val="9"/>
        <rFont val="宋体"/>
        <family val="0"/>
      </rPr>
      <t>初估成新率</t>
    </r>
    <r>
      <rPr>
        <sz val="9"/>
        <rFont val="Arial Narrow"/>
        <family val="2"/>
      </rPr>
      <t>%</t>
    </r>
  </si>
  <si>
    <r>
      <rPr>
        <sz val="9"/>
        <rFont val="宋体"/>
        <family val="0"/>
      </rPr>
      <t>其他因素调整</t>
    </r>
  </si>
  <si>
    <t>综合成新率</t>
  </si>
  <si>
    <t>C12-9-2车辆状况调查表</t>
  </si>
  <si>
    <r>
      <rPr>
        <sz val="9"/>
        <rFont val="宋体"/>
        <family val="0"/>
      </rPr>
      <t>合　　计</t>
    </r>
  </si>
  <si>
    <r>
      <rPr>
        <sz val="9"/>
        <rFont val="宋体"/>
        <family val="0"/>
      </rPr>
      <t>合计</t>
    </r>
  </si>
  <si>
    <t>C12-9-3车辆成新率现场勘查打分表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</si>
  <si>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A37339</t>
    </r>
  </si>
  <si>
    <t>依维柯轻型普通货车</t>
  </si>
  <si>
    <t>NJI046LGSAB</t>
  </si>
  <si>
    <t>跃进汽车集团公司</t>
  </si>
  <si>
    <t>辆</t>
  </si>
  <si>
    <t>C12-9-4运输车辆评估作业表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</si>
  <si>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A38625</t>
    </r>
  </si>
  <si>
    <t>长城皮卡轻型普通货车</t>
  </si>
  <si>
    <t>CC1025S</t>
  </si>
  <si>
    <t>保定长城汽车股份有限公司</t>
  </si>
  <si>
    <t>C12-9-5车辆产权瑕疵的说明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</si>
  <si>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A50732</t>
    </r>
  </si>
  <si>
    <t>猎豹小型普通客车</t>
  </si>
  <si>
    <t>CFA6470H</t>
  </si>
  <si>
    <t>湖南长丰汽车制造股份有限公司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</si>
  <si>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A38551</t>
    </r>
  </si>
  <si>
    <t>长安小型普通客车</t>
  </si>
  <si>
    <t>SC6371A</t>
  </si>
  <si>
    <t>长安汽车集团有限责任公司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</si>
  <si>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H03096</t>
    </r>
  </si>
  <si>
    <t>郑州尼桑轻型普通货车</t>
  </si>
  <si>
    <t>ZN1031U2G</t>
  </si>
  <si>
    <t>郑州日产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</si>
  <si>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E04566</t>
    </r>
  </si>
  <si>
    <t>尼桑轻型普通货车</t>
  </si>
  <si>
    <t>郑州日产汽车股份有限公司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</si>
  <si>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B20138</t>
    </r>
  </si>
  <si>
    <t>ZN1031U2G</t>
  </si>
  <si>
    <t>郑州日产汽车有限公司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</si>
  <si>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E05136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</si>
  <si>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C00136</t>
    </r>
  </si>
  <si>
    <t>猎豹小型越野客车</t>
  </si>
  <si>
    <t>CFA2030C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</si>
  <si>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D03136</t>
    </r>
  </si>
  <si>
    <t>CFA6470H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</si>
  <si>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G00138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</si>
  <si>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A42392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</si>
  <si>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F02332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</si>
  <si>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B21716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</si>
  <si>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F00055</t>
    </r>
  </si>
  <si>
    <t>帕杰罗小型越野客车</t>
  </si>
  <si>
    <t>PAJERO V73WLRXVQL1X</t>
  </si>
  <si>
    <t>日本汽车有限公司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</si>
  <si>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A38562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</si>
  <si>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A38454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</si>
  <si>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D03326</t>
    </r>
  </si>
  <si>
    <t>ZN2031UBG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</si>
  <si>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E06026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</si>
  <si>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H03712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</si>
  <si>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B26063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</si>
  <si>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E06277</t>
    </r>
  </si>
  <si>
    <t>CFA6470M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</si>
  <si>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 xml:space="preserve">H03996        </t>
    </r>
  </si>
  <si>
    <t>ZN203IUBG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</si>
  <si>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E07017</t>
    </r>
  </si>
  <si>
    <t>ZN2031UBG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</si>
  <si>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A96220</t>
    </r>
  </si>
  <si>
    <t>五菱小型普通客车</t>
  </si>
  <si>
    <t>LZW6376D</t>
  </si>
  <si>
    <t>上汽通用五菱汽车股份有限公司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</si>
  <si>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AA5653</t>
    </r>
  </si>
  <si>
    <t>别克小型普通客车</t>
  </si>
  <si>
    <t>SGM6517 GL8</t>
  </si>
  <si>
    <t>上海通用（沈阳）北盛汽车有限公司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</si>
  <si>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E10137</t>
    </r>
  </si>
  <si>
    <t>NJ1047SFN5-T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</si>
  <si>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C07229</t>
    </r>
  </si>
  <si>
    <t>NJ1047SFN5-T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</si>
  <si>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B26051</t>
    </r>
  </si>
  <si>
    <t>减：车辆减值准备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</si>
</sst>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共&quot;#&quot;页&quot;"/>
    <numFmt numFmtId="177" formatCode="_*###0.#########_ ;_ * &quot;&quot;_ ;_ @_ "/>
    <numFmt numFmtId="178" formatCode="#_ ;_@_ "/>
    <numFmt numFmtId="179" formatCode="#,##0.00_ "/>
    <numFmt numFmtId="180" formatCode="#,##0.00_ ;[Red]\-#,##0.00_ ;"/>
    <numFmt numFmtId="181" formatCode="#,##0.00_ ;[Red]\-#,##0.00_ ;0.00_ "/>
    <numFmt numFmtId="182" formatCode="#,##0.00_ ;[Red]\-#,##0.00\ ;\ "/>
    <numFmt numFmtId="183" formatCode="yyyy/m/d;@"/>
    <numFmt numFmtId="184" formatCode="yyyy\.mm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6"/>
      <name val="黑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宋体"/>
      <family val="0"/>
    </font>
    <font>
      <sz val="9"/>
      <color indexed="9"/>
      <name val="Arial Narrow"/>
      <family val="2"/>
    </font>
    <font>
      <sz val="9"/>
      <color indexed="9"/>
      <name val="宋体"/>
      <family val="0"/>
    </font>
    <font>
      <sz val="9"/>
      <name val="Arial Narrow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 Narrow"/>
      <family val="2"/>
    </font>
    <font>
      <sz val="8"/>
      <name val="Arial Narrow"/>
      <family val="2"/>
    </font>
    <font>
      <sz val="6"/>
      <name val="宋体"/>
      <family val="0"/>
    </font>
    <font>
      <sz val="6"/>
      <name val="Arial Narrow"/>
      <family val="2"/>
    </font>
    <font>
      <sz val="10"/>
      <name val="Arial Narrow"/>
      <family val="2"/>
    </font>
    <font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48"/>
      </left>
      <right style="thin"/>
      <top style="thin">
        <color indexed="48"/>
      </top>
      <bottom/>
    </border>
    <border>
      <left style="thin">
        <color indexed="48"/>
      </left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7" applyNumberFormat="0" applyAlignment="0" applyProtection="0"/>
    <xf numFmtId="0" fontId="35" fillId="17" borderId="8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8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0" fillId="22" borderId="0" applyNumberFormat="0" applyBorder="0" applyAlignment="0" applyProtection="0"/>
    <xf numFmtId="0" fontId="32" fillId="16" borderId="10" applyNumberFormat="0" applyAlignment="0" applyProtection="0"/>
    <xf numFmtId="0" fontId="31" fillId="7" borderId="7" applyNumberFormat="0" applyAlignment="0" applyProtection="0"/>
    <xf numFmtId="0" fontId="0" fillId="23" borderId="11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22" borderId="0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8" fontId="9" fillId="0" borderId="12" xfId="0" applyNumberFormat="1" applyFont="1" applyFill="1" applyBorder="1" applyAlignment="1">
      <alignment horizontal="left" vertical="center" indent="2"/>
    </xf>
    <xf numFmtId="0" fontId="9" fillId="0" borderId="12" xfId="0" applyFont="1" applyFill="1" applyBorder="1" applyAlignment="1">
      <alignment horizontal="left" vertical="center"/>
    </xf>
    <xf numFmtId="176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16" borderId="13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14" fillId="22" borderId="13" xfId="0" applyFont="1" applyFill="1" applyBorder="1" applyAlignment="1">
      <alignment horizontal="center" vertical="center"/>
    </xf>
    <xf numFmtId="0" fontId="14" fillId="22" borderId="14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14" fillId="8" borderId="14" xfId="0" applyNumberFormat="1" applyFont="1" applyFill="1" applyBorder="1" applyAlignment="1">
      <alignment vertical="center"/>
    </xf>
    <xf numFmtId="0" fontId="14" fillId="8" borderId="14" xfId="0" applyNumberFormat="1" applyFont="1" applyFill="1" applyBorder="1" applyAlignment="1">
      <alignment horizontal="right" vertical="center"/>
    </xf>
    <xf numFmtId="179" fontId="16" fillId="8" borderId="14" xfId="0" applyNumberFormat="1" applyFont="1" applyFill="1" applyBorder="1" applyAlignment="1">
      <alignment horizontal="right" vertical="center"/>
    </xf>
    <xf numFmtId="179" fontId="17" fillId="8" borderId="14" xfId="0" applyNumberFormat="1" applyFont="1" applyFill="1" applyBorder="1" applyAlignment="1">
      <alignment horizontal="right" vertical="center"/>
    </xf>
    <xf numFmtId="180" fontId="14" fillId="8" borderId="14" xfId="0" applyNumberFormat="1" applyFont="1" applyFill="1" applyBorder="1" applyAlignment="1" applyProtection="1">
      <alignment horizontal="right" vertical="center"/>
      <protection locked="0"/>
    </xf>
    <xf numFmtId="0" fontId="5" fillId="8" borderId="14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vertical="center"/>
    </xf>
    <xf numFmtId="180" fontId="14" fillId="8" borderId="15" xfId="0" applyNumberFormat="1" applyFont="1" applyFill="1" applyBorder="1" applyAlignment="1">
      <alignment horizontal="center" vertical="center" wrapText="1"/>
    </xf>
    <xf numFmtId="181" fontId="14" fillId="8" borderId="15" xfId="0" applyNumberFormat="1" applyFont="1" applyFill="1" applyBorder="1" applyAlignment="1">
      <alignment vertical="center"/>
    </xf>
    <xf numFmtId="180" fontId="14" fillId="8" borderId="1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24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14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>
      <alignment horizontal="right" vertical="center"/>
    </xf>
    <xf numFmtId="180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182" fontId="14" fillId="25" borderId="14" xfId="0" applyNumberFormat="1" applyFont="1" applyFill="1" applyBorder="1" applyAlignment="1">
      <alignment horizontal="right" vertical="center"/>
    </xf>
    <xf numFmtId="182" fontId="14" fillId="0" borderId="14" xfId="0" applyNumberFormat="1" applyFont="1" applyFill="1" applyBorder="1" applyAlignment="1">
      <alignment horizontal="right" vertical="center"/>
    </xf>
    <xf numFmtId="182" fontId="14" fillId="0" borderId="14" xfId="0" applyNumberFormat="1" applyFont="1" applyFill="1" applyBorder="1" applyAlignment="1">
      <alignment horizontal="center" vertical="center" wrapText="1"/>
    </xf>
    <xf numFmtId="182" fontId="14" fillId="0" borderId="14" xfId="0" applyNumberFormat="1" applyFont="1" applyFill="1" applyBorder="1" applyAlignment="1">
      <alignment horizontal="right" vertical="center" wrapText="1"/>
    </xf>
    <xf numFmtId="182" fontId="14" fillId="0" borderId="14" xfId="0" applyNumberFormat="1" applyFont="1" applyFill="1" applyBorder="1" applyAlignment="1">
      <alignment horizontal="center" vertical="center"/>
    </xf>
    <xf numFmtId="182" fontId="14" fillId="0" borderId="14" xfId="0" applyNumberFormat="1" applyFont="1" applyFill="1" applyBorder="1" applyAlignment="1">
      <alignment vertical="center"/>
    </xf>
    <xf numFmtId="0" fontId="14" fillId="25" borderId="0" xfId="0" applyFont="1" applyFill="1" applyAlignment="1">
      <alignment vertical="center"/>
    </xf>
    <xf numFmtId="182" fontId="14" fillId="0" borderId="14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182" fontId="14" fillId="25" borderId="14" xfId="0" applyNumberFormat="1" applyFont="1" applyFill="1" applyBorder="1" applyAlignment="1">
      <alignment vertical="center"/>
    </xf>
    <xf numFmtId="183" fontId="14" fillId="0" borderId="14" xfId="0" applyNumberFormat="1" applyFont="1" applyFill="1" applyBorder="1" applyAlignment="1" applyProtection="1">
      <alignment horizontal="center" vertical="center"/>
      <protection locked="0"/>
    </xf>
    <xf numFmtId="180" fontId="14" fillId="24" borderId="14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NumberFormat="1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horizontal="center" vertical="center"/>
    </xf>
    <xf numFmtId="184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14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4" fillId="22" borderId="13" xfId="0" applyFont="1" applyFill="1" applyBorder="1" applyAlignment="1">
      <alignment horizontal="center" vertical="center" wrapText="1"/>
    </xf>
    <xf numFmtId="49" fontId="14" fillId="22" borderId="14" xfId="0" applyNumberFormat="1" applyFont="1" applyFill="1" applyBorder="1" applyAlignment="1">
      <alignment horizontal="center" vertical="center" wrapText="1"/>
    </xf>
    <xf numFmtId="0" fontId="14" fillId="22" borderId="16" xfId="0" applyFont="1" applyFill="1" applyBorder="1" applyAlignment="1">
      <alignment horizontal="center" vertical="center" wrapText="1"/>
    </xf>
    <xf numFmtId="0" fontId="14" fillId="22" borderId="17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14" fillId="8" borderId="14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49" fontId="14" fillId="22" borderId="16" xfId="0" applyNumberFormat="1" applyFont="1" applyFill="1" applyBorder="1" applyAlignment="1">
      <alignment horizontal="center" vertical="center" wrapText="1"/>
    </xf>
    <xf numFmtId="49" fontId="14" fillId="22" borderId="17" xfId="0" applyNumberFormat="1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16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49" fontId="12" fillId="26" borderId="19" xfId="43" applyNumberFormat="1" applyFont="1" applyFill="1" applyBorder="1" applyAlignment="1" applyProtection="1">
      <alignment horizontal="center" vertical="center" wrapText="1"/>
      <protection/>
    </xf>
    <xf numFmtId="49" fontId="12" fillId="26" borderId="20" xfId="43" applyNumberFormat="1" applyFont="1" applyFill="1" applyBorder="1" applyAlignment="1" applyProtection="1">
      <alignment horizontal="center" vertical="center" wrapText="1"/>
      <protection/>
    </xf>
    <xf numFmtId="49" fontId="5" fillId="22" borderId="16" xfId="0" applyNumberFormat="1" applyFont="1" applyFill="1" applyBorder="1" applyAlignment="1">
      <alignment horizontal="center" vertical="center" wrapText="1"/>
    </xf>
    <xf numFmtId="49" fontId="5" fillId="22" borderId="17" xfId="0" applyNumberFormat="1" applyFont="1" applyFill="1" applyBorder="1" applyAlignment="1">
      <alignment horizontal="center" vertical="center" wrapText="1"/>
    </xf>
    <xf numFmtId="0" fontId="14" fillId="22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4" fillId="22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1" xfId="33"/>
    <cellStyle name="Header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普通_目录" xfId="53"/>
    <cellStyle name="千位[0]_laroux" xfId="54"/>
    <cellStyle name="千位_laroux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780;&#20272;\&#26410;&#20986;&#25253;&#21578;\&#24453;&#20986;&#25253;&#21578;\&#38738;&#28023;&#31227;&#21160;&#20844;&#21496;&#36710;&#36742;&#35780;&#20272;\&#20013;&#22269;&#31227;&#21160;&#38738;&#28023;&#26377;&#38480;&#20844;&#21496;&#36164;&#20135;&#35780;&#20272;&#26126;&#32454;&#34920;-&#21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项目"/>
      <sheetName val="目录"/>
      <sheetName val="汇总表"/>
      <sheetName val="分类汇总表"/>
      <sheetName val="流动资产汇总表"/>
      <sheetName val="货币资金汇总表"/>
      <sheetName val="现金"/>
      <sheetName val="银行存款"/>
      <sheetName val="其他货币资金"/>
      <sheetName val="交易性金融资产"/>
      <sheetName val="应收票据"/>
      <sheetName val="应收账款"/>
      <sheetName val="预付款项"/>
      <sheetName val="应收利息"/>
      <sheetName val="应收股利"/>
      <sheetName val="其他应收款"/>
      <sheetName val="存货汇总表"/>
      <sheetName val="材料采购"/>
      <sheetName val="原材料"/>
      <sheetName val="周转材料"/>
      <sheetName val="委托加工物资"/>
      <sheetName val="库存商品"/>
      <sheetName val="在产品"/>
      <sheetName val="发出商品"/>
      <sheetName val="委托代销商品"/>
      <sheetName val="受托代销商品"/>
      <sheetName val="消耗性生物"/>
      <sheetName val="一年到期非流资产"/>
      <sheetName val="其他流动资产"/>
      <sheetName val="非流动资产汇总表"/>
      <sheetName val="可售金融资产"/>
      <sheetName val="持有到期投资"/>
      <sheetName val="长期应收款"/>
      <sheetName val="长期股权投资"/>
      <sheetName val="投资性房地产"/>
      <sheetName val="固定资产汇总表"/>
      <sheetName val="房屋建筑物"/>
      <sheetName val="构筑物"/>
      <sheetName val="管道和沟槽"/>
      <sheetName val="机器设备"/>
      <sheetName val="车辆"/>
      <sheetName val="电子设备"/>
      <sheetName val="在建工程汇总表"/>
      <sheetName val="土建工程"/>
      <sheetName val="安装工程"/>
      <sheetName val="工程物资"/>
      <sheetName val="固定资产清理"/>
      <sheetName val="生产性生物"/>
      <sheetName val="油气资产"/>
      <sheetName val="无形资产汇总表"/>
      <sheetName val="土地使用权"/>
      <sheetName val="其他无形资产"/>
      <sheetName val="开发支出"/>
      <sheetName val="商誉"/>
      <sheetName val="长期待摊费用"/>
      <sheetName val="递延税资产"/>
      <sheetName val="其他非流资产"/>
      <sheetName val="流动负债汇总表"/>
      <sheetName val="短期借款"/>
      <sheetName val="交易性金融负债"/>
      <sheetName val="应付票据"/>
      <sheetName val="应付账款"/>
      <sheetName val="预收款项"/>
      <sheetName val="应付薪酬"/>
      <sheetName val="应交税费"/>
      <sheetName val="应付利息"/>
      <sheetName val="应付股利"/>
      <sheetName val="其他应付款"/>
      <sheetName val="其他应交款"/>
      <sheetName val="一年到期非流负债"/>
      <sheetName val="其他流动负债"/>
      <sheetName val="非流负债汇总表"/>
      <sheetName val="长期借款"/>
      <sheetName val="应付债券"/>
      <sheetName val="长期应付款"/>
      <sheetName val="专项应付款"/>
      <sheetName val="预计负债"/>
      <sheetName val="递延税负债"/>
      <sheetName val="其他非流负债"/>
      <sheetName val="评估结论"/>
      <sheetName val="评估范围"/>
      <sheetName val="数据分析"/>
      <sheetName val="调整分录"/>
      <sheetName val="试算表"/>
      <sheetName val="权益变动表"/>
      <sheetName val="报告封面"/>
      <sheetName val="明细表目录"/>
      <sheetName val="评估人员"/>
      <sheetName val="流程控制表"/>
      <sheetName val="一级复核"/>
      <sheetName val="二级复核"/>
      <sheetName val="三级复核"/>
      <sheetName val="三级形式复核"/>
      <sheetName val="信息报备表"/>
      <sheetName val="中国移动青海有限公司资产评估明细表-吕"/>
    </sheetNames>
    <definedNames>
      <definedName name="取消明细表隐藏"/>
      <definedName name="取消作业表隐藏"/>
      <definedName name="隐藏明细表"/>
      <definedName name="隐藏作业表"/>
    </definedNames>
    <sheetDataSet>
      <sheetData sheetId="1">
        <row r="5">
          <cell r="P5" t="str">
            <v>评估基准日：2014年9月30日</v>
          </cell>
        </row>
        <row r="7">
          <cell r="C7" t="str">
            <v>产权持有者名称：</v>
          </cell>
          <cell r="F7" t="str">
            <v>中国移动通信集团青海有限公司</v>
          </cell>
        </row>
        <row r="17">
          <cell r="F17">
            <v>41912</v>
          </cell>
        </row>
      </sheetData>
      <sheetData sheetId="83">
        <row r="5">
          <cell r="E5" t="str">
            <v/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 t="str">
            <v>管理费用</v>
          </cell>
        </row>
        <row r="7">
          <cell r="E7" t="str">
            <v>生产成本</v>
          </cell>
          <cell r="F7" t="str">
            <v>在产品</v>
          </cell>
        </row>
        <row r="8">
          <cell r="E8" t="str">
            <v>资产减值损失</v>
          </cell>
        </row>
        <row r="9">
          <cell r="E9" t="str">
            <v>无形资产</v>
          </cell>
          <cell r="F9" t="str">
            <v>累计摊销</v>
          </cell>
        </row>
        <row r="10">
          <cell r="E10" t="str">
            <v>无形资产</v>
          </cell>
          <cell r="F10" t="str">
            <v>无形资产减值准备</v>
          </cell>
        </row>
        <row r="11">
          <cell r="E11" t="str">
            <v>银行存款</v>
          </cell>
        </row>
        <row r="12">
          <cell r="E12" t="str">
            <v>其他货币资金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1"/>
  <sheetViews>
    <sheetView showGridLines="0" tabSelected="1" zoomScaleSheetLayoutView="100" zoomScalePageLayoutView="0" workbookViewId="0" topLeftCell="A1">
      <pane xSplit="9" ySplit="8" topLeftCell="J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4.25"/>
  <cols>
    <col min="1" max="1" width="4.25390625" style="87" customWidth="1"/>
    <col min="2" max="2" width="7.50390625" style="87" customWidth="1"/>
    <col min="3" max="3" width="15.875" style="87" customWidth="1"/>
    <col min="4" max="4" width="11.125" style="87" customWidth="1"/>
    <col min="5" max="5" width="7.75390625" style="87" customWidth="1"/>
    <col min="6" max="6" width="5.375" style="87" customWidth="1"/>
    <col min="7" max="7" width="8.625" style="87" customWidth="1"/>
    <col min="8" max="8" width="9.125" style="87" customWidth="1"/>
    <col min="9" max="9" width="6.00390625" style="87" customWidth="1"/>
    <col min="10" max="13" width="8.125" style="86" hidden="1" customWidth="1"/>
    <col min="14" max="14" width="9.875" style="88" customWidth="1"/>
    <col min="15" max="15" width="9.375" style="88" customWidth="1"/>
    <col min="16" max="17" width="8.125" style="88" hidden="1" customWidth="1"/>
    <col min="18" max="18" width="9.25390625" style="88" customWidth="1"/>
    <col min="19" max="19" width="6.875" style="86" customWidth="1"/>
    <col min="20" max="20" width="9.25390625" style="88" customWidth="1"/>
    <col min="21" max="21" width="6.375" style="88" customWidth="1"/>
    <col min="22" max="22" width="7.00390625" style="88" customWidth="1"/>
    <col min="23" max="23" width="8.125" style="88" hidden="1" customWidth="1"/>
    <col min="24" max="24" width="1.12109375" style="88" hidden="1" customWidth="1"/>
    <col min="25" max="25" width="6.50390625" style="88" hidden="1" customWidth="1"/>
    <col min="26" max="27" width="9.00390625" style="88" hidden="1" customWidth="1"/>
    <col min="28" max="28" width="6.25390625" style="88" hidden="1" customWidth="1"/>
    <col min="29" max="29" width="7.75390625" style="88" hidden="1" customWidth="1"/>
    <col min="30" max="30" width="9.00390625" style="88" hidden="1" customWidth="1"/>
    <col min="31" max="31" width="9.375" style="88" hidden="1" customWidth="1"/>
    <col min="32" max="32" width="8.25390625" style="88" hidden="1" customWidth="1"/>
    <col min="33" max="33" width="11.50390625" style="88" hidden="1" customWidth="1"/>
    <col min="34" max="34" width="9.00390625" style="88" hidden="1" customWidth="1"/>
    <col min="35" max="35" width="9.125" style="88" hidden="1" customWidth="1"/>
    <col min="36" max="36" width="12.50390625" style="88" hidden="1" customWidth="1"/>
    <col min="37" max="37" width="9.875" style="88" hidden="1" customWidth="1"/>
    <col min="38" max="40" width="10.25390625" style="88" hidden="1" customWidth="1"/>
    <col min="41" max="41" width="8.75390625" style="88" hidden="1" customWidth="1"/>
    <col min="42" max="42" width="0" style="88" hidden="1" customWidth="1"/>
    <col min="43" max="43" width="32.625" style="88" hidden="1" customWidth="1"/>
    <col min="44" max="44" width="0" style="88" hidden="1" customWidth="1"/>
    <col min="45" max="16384" width="9.00390625" style="88" customWidth="1"/>
  </cols>
  <sheetData>
    <row r="1" spans="1:41" s="2" customFormat="1" ht="30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4"/>
      <c r="N1" s="104"/>
      <c r="O1" s="105"/>
      <c r="P1" s="105"/>
      <c r="Q1" s="105"/>
      <c r="R1" s="105"/>
      <c r="S1" s="105"/>
      <c r="T1" s="105"/>
      <c r="U1" s="105"/>
      <c r="V1" s="105"/>
      <c r="W1" s="106" t="s">
        <v>1</v>
      </c>
      <c r="X1" s="1"/>
      <c r="Z1" s="103" t="s">
        <v>2</v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24" s="4" customFormat="1" ht="15" customHeight="1">
      <c r="A2" s="107" t="str">
        <f>'[1]项目'!P5</f>
        <v>评估基准日：2014年9月30日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6"/>
      <c r="X2" s="3"/>
    </row>
    <row r="3" spans="1:24" s="4" customFormat="1" ht="15" customHeight="1">
      <c r="A3" s="5"/>
      <c r="B3" s="6"/>
      <c r="C3" s="6"/>
      <c r="D3" s="6"/>
      <c r="E3" s="6"/>
      <c r="F3" s="6"/>
      <c r="G3" s="6"/>
      <c r="H3" s="7"/>
      <c r="I3" s="7"/>
      <c r="J3" s="8"/>
      <c r="K3" s="8"/>
      <c r="L3" s="8"/>
      <c r="M3" s="8"/>
      <c r="N3" s="7"/>
      <c r="O3" s="7"/>
      <c r="P3" s="7"/>
      <c r="Q3" s="7"/>
      <c r="R3" s="7"/>
      <c r="S3" s="9"/>
      <c r="T3" s="7"/>
      <c r="U3" s="6"/>
      <c r="V3" s="10" t="s">
        <v>3</v>
      </c>
      <c r="W3" s="106"/>
      <c r="X3" s="3"/>
    </row>
    <row r="4" spans="1:37" s="4" customFormat="1" ht="15" customHeight="1">
      <c r="A4" s="6"/>
      <c r="B4" s="6"/>
      <c r="C4" s="6"/>
      <c r="D4" s="6"/>
      <c r="E4" s="6"/>
      <c r="F4" s="6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11"/>
      <c r="T4" s="8"/>
      <c r="V4" s="12" t="s">
        <v>4</v>
      </c>
      <c r="W4" s="13">
        <v>25</v>
      </c>
      <c r="X4" s="3"/>
      <c r="AK4" s="4" t="s">
        <v>5</v>
      </c>
    </row>
    <row r="5" spans="1:44" s="4" customFormat="1" ht="15" customHeight="1">
      <c r="A5" s="14" t="str">
        <f>'[1]项目'!C7&amp;'[1]项目'!F7</f>
        <v>产权持有者名称：中国移动通信集团青海有限公司</v>
      </c>
      <c r="B5" s="6"/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11"/>
      <c r="T5" s="8"/>
      <c r="V5" s="8" t="s">
        <v>6</v>
      </c>
      <c r="Y5" s="15" t="str">
        <f aca="true" t="shared" si="0" ref="Y5:Y11">A5</f>
        <v>产权持有者名称：中国移动通信集团青海有限公司</v>
      </c>
      <c r="Z5" s="16"/>
      <c r="AA5" s="16"/>
      <c r="AB5" s="16"/>
      <c r="AE5" s="17" t="str">
        <f>A2</f>
        <v>评估基准日：2014年9月30日</v>
      </c>
      <c r="AF5" s="18"/>
      <c r="AG5" s="18"/>
      <c r="AH5" s="18"/>
      <c r="AI5" s="16"/>
      <c r="AJ5" s="16"/>
      <c r="AK5" s="16" t="s">
        <v>7</v>
      </c>
      <c r="AO5" s="19"/>
      <c r="AQ5" s="20" t="s">
        <v>8</v>
      </c>
      <c r="AR5" s="21" t="s">
        <v>9</v>
      </c>
    </row>
    <row r="6" spans="1:44" s="22" customFormat="1" ht="19.5" customHeight="1">
      <c r="A6" s="108" t="s">
        <v>10</v>
      </c>
      <c r="B6" s="100" t="s">
        <v>11</v>
      </c>
      <c r="C6" s="100" t="s">
        <v>12</v>
      </c>
      <c r="D6" s="110" t="s">
        <v>13</v>
      </c>
      <c r="E6" s="112" t="s">
        <v>14</v>
      </c>
      <c r="F6" s="92" t="s">
        <v>15</v>
      </c>
      <c r="G6" s="90" t="s">
        <v>16</v>
      </c>
      <c r="H6" s="91" t="s">
        <v>17</v>
      </c>
      <c r="I6" s="92" t="s">
        <v>18</v>
      </c>
      <c r="J6" s="94" t="s">
        <v>19</v>
      </c>
      <c r="K6" s="95"/>
      <c r="L6" s="94" t="s">
        <v>20</v>
      </c>
      <c r="M6" s="95"/>
      <c r="N6" s="102" t="s">
        <v>21</v>
      </c>
      <c r="O6" s="99"/>
      <c r="P6" s="99" t="s">
        <v>22</v>
      </c>
      <c r="Q6" s="99"/>
      <c r="R6" s="99" t="s">
        <v>23</v>
      </c>
      <c r="S6" s="99"/>
      <c r="T6" s="99"/>
      <c r="U6" s="100" t="s">
        <v>24</v>
      </c>
      <c r="V6" s="117" t="s">
        <v>25</v>
      </c>
      <c r="Y6" s="118" t="s">
        <v>26</v>
      </c>
      <c r="Z6" s="89" t="s">
        <v>27</v>
      </c>
      <c r="AA6" s="89"/>
      <c r="AB6" s="89"/>
      <c r="AC6" s="89"/>
      <c r="AD6" s="89"/>
      <c r="AE6" s="113" t="s">
        <v>28</v>
      </c>
      <c r="AF6" s="114"/>
      <c r="AG6" s="114"/>
      <c r="AH6" s="114"/>
      <c r="AI6" s="114"/>
      <c r="AJ6" s="114"/>
      <c r="AK6" s="114"/>
      <c r="AL6" s="114"/>
      <c r="AM6" s="115"/>
      <c r="AN6" s="116" t="s">
        <v>23</v>
      </c>
      <c r="AO6" s="116" t="s">
        <v>29</v>
      </c>
      <c r="AP6" s="23"/>
      <c r="AQ6" s="24" t="s">
        <v>30</v>
      </c>
      <c r="AR6" s="25"/>
    </row>
    <row r="7" spans="1:44" s="31" customFormat="1" ht="19.5" customHeight="1">
      <c r="A7" s="109"/>
      <c r="B7" s="101"/>
      <c r="C7" s="101"/>
      <c r="D7" s="111"/>
      <c r="E7" s="112"/>
      <c r="F7" s="93"/>
      <c r="G7" s="90"/>
      <c r="H7" s="91"/>
      <c r="I7" s="93"/>
      <c r="J7" s="26" t="s">
        <v>31</v>
      </c>
      <c r="K7" s="27" t="s">
        <v>32</v>
      </c>
      <c r="L7" s="26" t="s">
        <v>31</v>
      </c>
      <c r="M7" s="27" t="s">
        <v>32</v>
      </c>
      <c r="N7" s="28" t="s">
        <v>31</v>
      </c>
      <c r="O7" s="29" t="s">
        <v>33</v>
      </c>
      <c r="P7" s="29" t="s">
        <v>31</v>
      </c>
      <c r="Q7" s="29" t="s">
        <v>33</v>
      </c>
      <c r="R7" s="29" t="s">
        <v>31</v>
      </c>
      <c r="S7" s="30" t="s">
        <v>34</v>
      </c>
      <c r="T7" s="29" t="s">
        <v>33</v>
      </c>
      <c r="U7" s="101"/>
      <c r="V7" s="117"/>
      <c r="Y7" s="118"/>
      <c r="Z7" s="32" t="s">
        <v>35</v>
      </c>
      <c r="AA7" s="32" t="s">
        <v>36</v>
      </c>
      <c r="AB7" s="32" t="s">
        <v>37</v>
      </c>
      <c r="AC7" s="32" t="s">
        <v>38</v>
      </c>
      <c r="AD7" s="33" t="s">
        <v>39</v>
      </c>
      <c r="AE7" s="32" t="s">
        <v>40</v>
      </c>
      <c r="AF7" s="32" t="s">
        <v>41</v>
      </c>
      <c r="AG7" s="32" t="s">
        <v>42</v>
      </c>
      <c r="AH7" s="32" t="s">
        <v>43</v>
      </c>
      <c r="AI7" s="32" t="s">
        <v>44</v>
      </c>
      <c r="AJ7" s="32" t="s">
        <v>45</v>
      </c>
      <c r="AK7" s="32" t="s">
        <v>46</v>
      </c>
      <c r="AL7" s="32" t="s">
        <v>47</v>
      </c>
      <c r="AM7" s="33" t="s">
        <v>48</v>
      </c>
      <c r="AN7" s="116"/>
      <c r="AO7" s="116"/>
      <c r="AQ7" s="24" t="s">
        <v>49</v>
      </c>
      <c r="AR7" s="25"/>
    </row>
    <row r="8" spans="1:44" s="46" customFormat="1" ht="19.5" customHeight="1" thickBot="1">
      <c r="A8" s="96" t="s">
        <v>50</v>
      </c>
      <c r="B8" s="96"/>
      <c r="C8" s="96"/>
      <c r="D8" s="96"/>
      <c r="E8" s="96"/>
      <c r="F8" s="34"/>
      <c r="G8" s="34"/>
      <c r="H8" s="34"/>
      <c r="I8" s="35"/>
      <c r="J8" s="36">
        <f>SUBTOTAL(9,J9:J10013)</f>
        <v>0</v>
      </c>
      <c r="K8" s="36">
        <f>SUBTOTAL(9,K9:K10013)</f>
        <v>0</v>
      </c>
      <c r="L8" s="36">
        <f>SUBTOTAL(9,L9:L10013)</f>
        <v>0</v>
      </c>
      <c r="M8" s="36">
        <f>SUBTOTAL(9,M9:M10013)</f>
        <v>0</v>
      </c>
      <c r="N8" s="37">
        <f>SUBTOTAL(9,N9:N10013)-N41*2</f>
        <v>4971073</v>
      </c>
      <c r="O8" s="37">
        <f>SUBTOTAL(9,O9:O10013)-O41*2</f>
        <v>149132.19</v>
      </c>
      <c r="P8" s="36">
        <f>SUBTOTAL(9,P9:P10013)-P41*2</f>
        <v>0</v>
      </c>
      <c r="Q8" s="36">
        <f>SUBTOTAL(9,Q9:Q10013)-Q41*2</f>
        <v>0</v>
      </c>
      <c r="R8" s="36">
        <f>SUBTOTAL(9,R9:R10013)-R41*2</f>
        <v>843500</v>
      </c>
      <c r="S8" s="38"/>
      <c r="T8" s="36">
        <f>SUBTOTAL(9,T9:T10013)-T41*2</f>
        <v>843500</v>
      </c>
      <c r="U8" s="38">
        <f aca="true" t="shared" si="1" ref="U8:U41">_xlfn.IFERROR((T8-O8)/O8*100,"")</f>
        <v>465.6055879015792</v>
      </c>
      <c r="V8" s="39"/>
      <c r="W8" s="40"/>
      <c r="X8" s="40"/>
      <c r="Y8" s="41"/>
      <c r="Z8" s="42" t="s">
        <v>51</v>
      </c>
      <c r="AA8" s="42"/>
      <c r="AB8" s="42"/>
      <c r="AC8" s="42"/>
      <c r="AD8" s="36">
        <f>SUBTOTAL(9,AD9:AD10012)</f>
        <v>0</v>
      </c>
      <c r="AE8" s="42"/>
      <c r="AF8" s="42"/>
      <c r="AG8" s="43"/>
      <c r="AH8" s="44"/>
      <c r="AI8" s="44"/>
      <c r="AJ8" s="43"/>
      <c r="AK8" s="45"/>
      <c r="AL8" s="42"/>
      <c r="AM8" s="42"/>
      <c r="AN8" s="36">
        <f>SUBTOTAL(9,AN9:AN10012)</f>
        <v>0</v>
      </c>
      <c r="AO8" s="34"/>
      <c r="AQ8" s="24" t="s">
        <v>52</v>
      </c>
      <c r="AR8" s="25"/>
    </row>
    <row r="9" spans="1:44" s="66" customFormat="1" ht="19.5" customHeight="1" thickTop="1">
      <c r="A9" s="47">
        <v>1</v>
      </c>
      <c r="B9" s="48" t="s">
        <v>53</v>
      </c>
      <c r="C9" s="49" t="s">
        <v>54</v>
      </c>
      <c r="D9" s="50" t="s">
        <v>55</v>
      </c>
      <c r="E9" s="51" t="s">
        <v>56</v>
      </c>
      <c r="F9" s="52" t="s">
        <v>57</v>
      </c>
      <c r="G9" s="53">
        <v>37697</v>
      </c>
      <c r="H9" s="53">
        <v>37697</v>
      </c>
      <c r="I9" s="54">
        <v>43000</v>
      </c>
      <c r="J9" s="55"/>
      <c r="K9" s="55"/>
      <c r="L9" s="55"/>
      <c r="M9" s="55"/>
      <c r="N9" s="55">
        <v>148500</v>
      </c>
      <c r="O9" s="55">
        <v>4455</v>
      </c>
      <c r="P9" s="55"/>
      <c r="Q9" s="55"/>
      <c r="R9" s="55">
        <v>26000</v>
      </c>
      <c r="S9" s="55"/>
      <c r="T9" s="55">
        <f>R9</f>
        <v>26000</v>
      </c>
      <c r="U9" s="55">
        <f t="shared" si="1"/>
        <v>483.6139169472503</v>
      </c>
      <c r="V9" s="49"/>
      <c r="W9" s="56"/>
      <c r="X9" s="56"/>
      <c r="Y9" s="57">
        <f t="shared" si="0"/>
        <v>1</v>
      </c>
      <c r="Z9" s="58"/>
      <c r="AA9" s="59">
        <f>Z9/1.17*10%</f>
        <v>0</v>
      </c>
      <c r="AB9" s="59"/>
      <c r="AC9" s="59"/>
      <c r="AD9" s="59">
        <f>ROUND(SUM(Z9:AC9),-1)</f>
        <v>0</v>
      </c>
      <c r="AE9" s="60">
        <f>(br-H9)/365</f>
        <v>11.547945205479452</v>
      </c>
      <c r="AF9" s="60">
        <v>15</v>
      </c>
      <c r="AG9" s="60">
        <f>(AF9-AE9)/AF9*100</f>
        <v>23.013698630136982</v>
      </c>
      <c r="AH9" s="61">
        <f>I9</f>
        <v>43000</v>
      </c>
      <c r="AI9" s="61">
        <v>500000</v>
      </c>
      <c r="AJ9" s="60">
        <f>(AI9-AH9)/AI9*100</f>
        <v>91.4</v>
      </c>
      <c r="AK9" s="62">
        <f>MIN(AG9,AJ9)</f>
        <v>23.013698630136982</v>
      </c>
      <c r="AL9" s="63"/>
      <c r="AM9" s="58">
        <f>ROUND(SUM(AK9:AL9),0)</f>
        <v>23</v>
      </c>
      <c r="AN9" s="64">
        <f>ROUND(AD9*AM9,-2)</f>
        <v>0</v>
      </c>
      <c r="AO9" s="65"/>
      <c r="AQ9" s="24" t="s">
        <v>58</v>
      </c>
      <c r="AR9" s="25"/>
    </row>
    <row r="10" spans="1:44" s="66" customFormat="1" ht="19.5" customHeight="1">
      <c r="A10" s="47">
        <v>2</v>
      </c>
      <c r="B10" s="48" t="s">
        <v>59</v>
      </c>
      <c r="C10" s="49" t="s">
        <v>60</v>
      </c>
      <c r="D10" s="50" t="s">
        <v>61</v>
      </c>
      <c r="E10" s="51" t="s">
        <v>62</v>
      </c>
      <c r="F10" s="52" t="s">
        <v>57</v>
      </c>
      <c r="G10" s="53">
        <v>37762</v>
      </c>
      <c r="H10" s="53">
        <v>37762</v>
      </c>
      <c r="I10" s="54">
        <v>61000</v>
      </c>
      <c r="J10" s="55"/>
      <c r="K10" s="55"/>
      <c r="L10" s="55"/>
      <c r="M10" s="55"/>
      <c r="N10" s="55">
        <v>58800</v>
      </c>
      <c r="O10" s="55">
        <v>1764</v>
      </c>
      <c r="P10" s="55"/>
      <c r="Q10" s="55"/>
      <c r="R10" s="55">
        <v>18000</v>
      </c>
      <c r="S10" s="55"/>
      <c r="T10" s="55">
        <f aca="true" t="shared" si="2" ref="T10:T37">R10</f>
        <v>18000</v>
      </c>
      <c r="U10" s="55">
        <f t="shared" si="1"/>
        <v>920.4081632653061</v>
      </c>
      <c r="V10" s="49"/>
      <c r="W10" s="56"/>
      <c r="X10" s="56"/>
      <c r="Y10" s="57">
        <f t="shared" si="0"/>
        <v>2</v>
      </c>
      <c r="Z10" s="58"/>
      <c r="AA10" s="59"/>
      <c r="AB10" s="59"/>
      <c r="AC10" s="63"/>
      <c r="AD10" s="59"/>
      <c r="AE10" s="60"/>
      <c r="AF10" s="60"/>
      <c r="AG10" s="60"/>
      <c r="AH10" s="61"/>
      <c r="AI10" s="61"/>
      <c r="AJ10" s="60"/>
      <c r="AK10" s="62"/>
      <c r="AL10" s="63"/>
      <c r="AM10" s="67"/>
      <c r="AN10" s="67"/>
      <c r="AO10" s="59">
        <f>ROUND(SUM(AK10:AL10),0)</f>
        <v>0</v>
      </c>
      <c r="AQ10" s="24" t="s">
        <v>63</v>
      </c>
      <c r="AR10" s="25"/>
    </row>
    <row r="11" spans="1:41" s="66" customFormat="1" ht="19.5" customHeight="1">
      <c r="A11" s="47">
        <v>3</v>
      </c>
      <c r="B11" s="48" t="s">
        <v>64</v>
      </c>
      <c r="C11" s="48" t="s">
        <v>65</v>
      </c>
      <c r="D11" s="50" t="s">
        <v>66</v>
      </c>
      <c r="E11" s="51" t="s">
        <v>67</v>
      </c>
      <c r="F11" s="52" t="s">
        <v>57</v>
      </c>
      <c r="G11" s="68">
        <v>38042</v>
      </c>
      <c r="H11" s="68">
        <v>38042</v>
      </c>
      <c r="I11" s="54">
        <v>154000</v>
      </c>
      <c r="J11" s="55"/>
      <c r="K11" s="55"/>
      <c r="L11" s="55"/>
      <c r="M11" s="55"/>
      <c r="N11" s="55">
        <v>173600</v>
      </c>
      <c r="O11" s="55">
        <v>5208</v>
      </c>
      <c r="P11" s="55"/>
      <c r="Q11" s="55"/>
      <c r="R11" s="55">
        <v>32000</v>
      </c>
      <c r="S11" s="55"/>
      <c r="T11" s="55">
        <f t="shared" si="2"/>
        <v>32000</v>
      </c>
      <c r="U11" s="55">
        <f t="shared" si="1"/>
        <v>514.4393241167435</v>
      </c>
      <c r="V11" s="49"/>
      <c r="W11" s="56"/>
      <c r="X11" s="56"/>
      <c r="Y11" s="57">
        <f t="shared" si="0"/>
        <v>3</v>
      </c>
      <c r="Z11" s="58"/>
      <c r="AA11" s="59"/>
      <c r="AB11" s="59"/>
      <c r="AC11" s="59"/>
      <c r="AD11" s="59"/>
      <c r="AE11" s="60"/>
      <c r="AF11" s="60"/>
      <c r="AG11" s="60"/>
      <c r="AH11" s="61"/>
      <c r="AI11" s="61"/>
      <c r="AJ11" s="60"/>
      <c r="AK11" s="62"/>
      <c r="AM11" s="67"/>
      <c r="AN11" s="67"/>
      <c r="AO11" s="59">
        <f>ROUND(SUM(AK11:AL11),0)</f>
        <v>0</v>
      </c>
    </row>
    <row r="12" spans="1:41" s="66" customFormat="1" ht="19.5" customHeight="1">
      <c r="A12" s="47">
        <v>4</v>
      </c>
      <c r="B12" s="48" t="s">
        <v>68</v>
      </c>
      <c r="C12" s="49" t="s">
        <v>69</v>
      </c>
      <c r="D12" s="50" t="s">
        <v>70</v>
      </c>
      <c r="E12" s="51" t="s">
        <v>71</v>
      </c>
      <c r="F12" s="52" t="s">
        <v>57</v>
      </c>
      <c r="G12" s="53">
        <v>37761</v>
      </c>
      <c r="H12" s="53">
        <v>37761</v>
      </c>
      <c r="I12" s="54">
        <v>260000</v>
      </c>
      <c r="J12" s="55"/>
      <c r="K12" s="55"/>
      <c r="L12" s="55"/>
      <c r="M12" s="55"/>
      <c r="N12" s="55">
        <v>58800</v>
      </c>
      <c r="O12" s="55">
        <v>1764</v>
      </c>
      <c r="P12" s="55"/>
      <c r="Q12" s="55"/>
      <c r="R12" s="55">
        <v>7000</v>
      </c>
      <c r="S12" s="55"/>
      <c r="T12" s="55">
        <f t="shared" si="2"/>
        <v>7000</v>
      </c>
      <c r="U12" s="55">
        <f t="shared" si="1"/>
        <v>296.82539682539687</v>
      </c>
      <c r="V12" s="49"/>
      <c r="W12" s="56"/>
      <c r="X12" s="56"/>
      <c r="Y12" s="57"/>
      <c r="Z12" s="58"/>
      <c r="AA12" s="59"/>
      <c r="AB12" s="59"/>
      <c r="AC12" s="59"/>
      <c r="AD12" s="59"/>
      <c r="AE12" s="60"/>
      <c r="AF12" s="60"/>
      <c r="AG12" s="60"/>
      <c r="AH12" s="61"/>
      <c r="AI12" s="61"/>
      <c r="AJ12" s="60"/>
      <c r="AK12" s="62"/>
      <c r="AM12" s="67"/>
      <c r="AN12" s="67"/>
      <c r="AO12" s="59"/>
    </row>
    <row r="13" spans="1:41" s="66" customFormat="1" ht="19.5" customHeight="1">
      <c r="A13" s="47">
        <v>5</v>
      </c>
      <c r="B13" s="48" t="s">
        <v>72</v>
      </c>
      <c r="C13" s="48" t="s">
        <v>73</v>
      </c>
      <c r="D13" s="50" t="s">
        <v>74</v>
      </c>
      <c r="E13" s="51" t="s">
        <v>75</v>
      </c>
      <c r="F13" s="52" t="s">
        <v>57</v>
      </c>
      <c r="G13" s="53">
        <v>37671</v>
      </c>
      <c r="H13" s="53">
        <v>37671</v>
      </c>
      <c r="I13" s="54">
        <v>454000</v>
      </c>
      <c r="J13" s="55"/>
      <c r="K13" s="55"/>
      <c r="L13" s="55"/>
      <c r="M13" s="55"/>
      <c r="N13" s="55">
        <v>135000</v>
      </c>
      <c r="O13" s="55">
        <v>4050</v>
      </c>
      <c r="P13" s="55"/>
      <c r="Q13" s="55"/>
      <c r="R13" s="55">
        <v>12000</v>
      </c>
      <c r="S13" s="55"/>
      <c r="T13" s="55">
        <f t="shared" si="2"/>
        <v>12000</v>
      </c>
      <c r="U13" s="55">
        <f t="shared" si="1"/>
        <v>196.2962962962963</v>
      </c>
      <c r="V13" s="49"/>
      <c r="W13" s="56"/>
      <c r="X13" s="56"/>
      <c r="Y13" s="57"/>
      <c r="Z13" s="58"/>
      <c r="AA13" s="59"/>
      <c r="AB13" s="59"/>
      <c r="AC13" s="59"/>
      <c r="AD13" s="59"/>
      <c r="AE13" s="60"/>
      <c r="AF13" s="60"/>
      <c r="AG13" s="60"/>
      <c r="AH13" s="61"/>
      <c r="AI13" s="61"/>
      <c r="AJ13" s="60"/>
      <c r="AK13" s="62"/>
      <c r="AM13" s="67"/>
      <c r="AN13" s="67"/>
      <c r="AO13" s="59"/>
    </row>
    <row r="14" spans="1:41" s="66" customFormat="1" ht="19.5" customHeight="1">
      <c r="A14" s="47">
        <v>6</v>
      </c>
      <c r="B14" s="48" t="s">
        <v>76</v>
      </c>
      <c r="C14" s="49" t="s">
        <v>77</v>
      </c>
      <c r="D14" s="50" t="s">
        <v>74</v>
      </c>
      <c r="E14" s="51" t="s">
        <v>78</v>
      </c>
      <c r="F14" s="52" t="s">
        <v>57</v>
      </c>
      <c r="G14" s="53">
        <v>37244</v>
      </c>
      <c r="H14" s="53">
        <v>37244</v>
      </c>
      <c r="I14" s="54">
        <v>394000</v>
      </c>
      <c r="J14" s="55"/>
      <c r="K14" s="55"/>
      <c r="L14" s="55"/>
      <c r="M14" s="55"/>
      <c r="N14" s="55">
        <v>135000</v>
      </c>
      <c r="O14" s="55">
        <v>4050</v>
      </c>
      <c r="P14" s="55"/>
      <c r="Q14" s="55"/>
      <c r="R14" s="55">
        <v>11000</v>
      </c>
      <c r="S14" s="55"/>
      <c r="T14" s="55">
        <f t="shared" si="2"/>
        <v>11000</v>
      </c>
      <c r="U14" s="55">
        <f t="shared" si="1"/>
        <v>171.60493827160494</v>
      </c>
      <c r="V14" s="49"/>
      <c r="W14" s="56"/>
      <c r="X14" s="56"/>
      <c r="Y14" s="57"/>
      <c r="Z14" s="58"/>
      <c r="AA14" s="59"/>
      <c r="AB14" s="59"/>
      <c r="AC14" s="59"/>
      <c r="AD14" s="59"/>
      <c r="AE14" s="60"/>
      <c r="AF14" s="60"/>
      <c r="AG14" s="60"/>
      <c r="AH14" s="61"/>
      <c r="AI14" s="61"/>
      <c r="AJ14" s="60"/>
      <c r="AK14" s="62"/>
      <c r="AM14" s="67"/>
      <c r="AN14" s="67"/>
      <c r="AO14" s="59"/>
    </row>
    <row r="15" spans="1:41" s="66" customFormat="1" ht="19.5" customHeight="1">
      <c r="A15" s="47">
        <v>7</v>
      </c>
      <c r="B15" s="48" t="s">
        <v>79</v>
      </c>
      <c r="C15" s="48" t="s">
        <v>73</v>
      </c>
      <c r="D15" s="50" t="s">
        <v>80</v>
      </c>
      <c r="E15" s="51" t="s">
        <v>81</v>
      </c>
      <c r="F15" s="52" t="s">
        <v>57</v>
      </c>
      <c r="G15" s="53">
        <v>37756</v>
      </c>
      <c r="H15" s="53">
        <v>37756</v>
      </c>
      <c r="I15" s="54">
        <v>249000</v>
      </c>
      <c r="J15" s="55"/>
      <c r="K15" s="55"/>
      <c r="L15" s="55"/>
      <c r="M15" s="55"/>
      <c r="N15" s="55">
        <v>135000</v>
      </c>
      <c r="O15" s="55">
        <v>4050</v>
      </c>
      <c r="P15" s="55"/>
      <c r="Q15" s="55"/>
      <c r="R15" s="55">
        <v>12000</v>
      </c>
      <c r="S15" s="55"/>
      <c r="T15" s="55">
        <f t="shared" si="2"/>
        <v>12000</v>
      </c>
      <c r="U15" s="55">
        <f t="shared" si="1"/>
        <v>196.2962962962963</v>
      </c>
      <c r="V15" s="49"/>
      <c r="W15" s="56"/>
      <c r="X15" s="56"/>
      <c r="Y15" s="57"/>
      <c r="Z15" s="58"/>
      <c r="AA15" s="59"/>
      <c r="AB15" s="59"/>
      <c r="AC15" s="59"/>
      <c r="AD15" s="59"/>
      <c r="AE15" s="60"/>
      <c r="AF15" s="60"/>
      <c r="AG15" s="60"/>
      <c r="AH15" s="61"/>
      <c r="AI15" s="61"/>
      <c r="AJ15" s="60"/>
      <c r="AK15" s="62"/>
      <c r="AM15" s="67"/>
      <c r="AN15" s="67"/>
      <c r="AO15" s="59"/>
    </row>
    <row r="16" spans="1:41" s="66" customFormat="1" ht="19.5" customHeight="1">
      <c r="A16" s="47">
        <v>8</v>
      </c>
      <c r="B16" s="48" t="s">
        <v>82</v>
      </c>
      <c r="C16" s="49" t="s">
        <v>77</v>
      </c>
      <c r="D16" s="50" t="s">
        <v>74</v>
      </c>
      <c r="E16" s="51" t="s">
        <v>78</v>
      </c>
      <c r="F16" s="52" t="s">
        <v>57</v>
      </c>
      <c r="G16" s="53">
        <v>37672</v>
      </c>
      <c r="H16" s="53">
        <v>37672</v>
      </c>
      <c r="I16" s="54">
        <v>392000</v>
      </c>
      <c r="J16" s="55"/>
      <c r="K16" s="55"/>
      <c r="L16" s="55"/>
      <c r="M16" s="55"/>
      <c r="N16" s="55">
        <v>135000</v>
      </c>
      <c r="O16" s="55">
        <v>4050</v>
      </c>
      <c r="P16" s="55"/>
      <c r="Q16" s="55"/>
      <c r="R16" s="69">
        <v>11000</v>
      </c>
      <c r="S16" s="55"/>
      <c r="T16" s="55">
        <f t="shared" si="2"/>
        <v>11000</v>
      </c>
      <c r="U16" s="55">
        <f t="shared" si="1"/>
        <v>171.60493827160494</v>
      </c>
      <c r="V16" s="49"/>
      <c r="W16" s="56"/>
      <c r="X16" s="56"/>
      <c r="Y16" s="57"/>
      <c r="Z16" s="58"/>
      <c r="AA16" s="59"/>
      <c r="AB16" s="59"/>
      <c r="AC16" s="59"/>
      <c r="AD16" s="59"/>
      <c r="AE16" s="60"/>
      <c r="AF16" s="60"/>
      <c r="AG16" s="60"/>
      <c r="AH16" s="61"/>
      <c r="AI16" s="61"/>
      <c r="AJ16" s="60"/>
      <c r="AK16" s="62"/>
      <c r="AM16" s="67"/>
      <c r="AN16" s="67"/>
      <c r="AO16" s="59"/>
    </row>
    <row r="17" spans="1:41" s="66" customFormat="1" ht="19.5" customHeight="1">
      <c r="A17" s="47">
        <v>9</v>
      </c>
      <c r="B17" s="48" t="s">
        <v>83</v>
      </c>
      <c r="C17" s="49" t="s">
        <v>84</v>
      </c>
      <c r="D17" s="50" t="s">
        <v>85</v>
      </c>
      <c r="E17" s="51" t="s">
        <v>67</v>
      </c>
      <c r="F17" s="52" t="s">
        <v>57</v>
      </c>
      <c r="G17" s="53">
        <v>37966</v>
      </c>
      <c r="H17" s="53">
        <v>37966</v>
      </c>
      <c r="I17" s="54">
        <v>370000</v>
      </c>
      <c r="J17" s="55"/>
      <c r="K17" s="55"/>
      <c r="L17" s="55"/>
      <c r="M17" s="55"/>
      <c r="N17" s="55">
        <v>303000</v>
      </c>
      <c r="O17" s="55">
        <v>9090</v>
      </c>
      <c r="P17" s="55"/>
      <c r="Q17" s="55"/>
      <c r="R17" s="69">
        <v>53000</v>
      </c>
      <c r="S17" s="55"/>
      <c r="T17" s="55">
        <f t="shared" si="2"/>
        <v>53000</v>
      </c>
      <c r="U17" s="55">
        <f t="shared" si="1"/>
        <v>483.05830583058304</v>
      </c>
      <c r="V17" s="49"/>
      <c r="W17" s="56"/>
      <c r="X17" s="56"/>
      <c r="Y17" s="57"/>
      <c r="Z17" s="58"/>
      <c r="AA17" s="59"/>
      <c r="AB17" s="59"/>
      <c r="AC17" s="59"/>
      <c r="AD17" s="59"/>
      <c r="AE17" s="60"/>
      <c r="AF17" s="60"/>
      <c r="AG17" s="60"/>
      <c r="AH17" s="61"/>
      <c r="AI17" s="61"/>
      <c r="AJ17" s="60"/>
      <c r="AK17" s="62"/>
      <c r="AM17" s="67"/>
      <c r="AN17" s="67"/>
      <c r="AO17" s="59"/>
    </row>
    <row r="18" spans="1:41" s="66" customFormat="1" ht="19.5" customHeight="1">
      <c r="A18" s="47">
        <v>10</v>
      </c>
      <c r="B18" s="48" t="s">
        <v>86</v>
      </c>
      <c r="C18" s="49" t="s">
        <v>84</v>
      </c>
      <c r="D18" s="50" t="s">
        <v>87</v>
      </c>
      <c r="E18" s="51" t="s">
        <v>67</v>
      </c>
      <c r="F18" s="52" t="s">
        <v>57</v>
      </c>
      <c r="G18" s="53">
        <v>37953</v>
      </c>
      <c r="H18" s="53">
        <v>37953</v>
      </c>
      <c r="I18" s="54">
        <v>367000</v>
      </c>
      <c r="J18" s="55"/>
      <c r="K18" s="55"/>
      <c r="L18" s="55"/>
      <c r="M18" s="55"/>
      <c r="N18" s="55">
        <v>169800</v>
      </c>
      <c r="O18" s="55">
        <v>5094</v>
      </c>
      <c r="P18" s="55"/>
      <c r="Q18" s="55"/>
      <c r="R18" s="69">
        <v>25000</v>
      </c>
      <c r="S18" s="55"/>
      <c r="T18" s="55">
        <f t="shared" si="2"/>
        <v>25000</v>
      </c>
      <c r="U18" s="55">
        <f t="shared" si="1"/>
        <v>390.7734589713388</v>
      </c>
      <c r="V18" s="49"/>
      <c r="W18" s="56"/>
      <c r="X18" s="56"/>
      <c r="Y18" s="57"/>
      <c r="Z18" s="58"/>
      <c r="AA18" s="59"/>
      <c r="AB18" s="59"/>
      <c r="AC18" s="59"/>
      <c r="AD18" s="59"/>
      <c r="AE18" s="60"/>
      <c r="AF18" s="60"/>
      <c r="AG18" s="60"/>
      <c r="AH18" s="61"/>
      <c r="AI18" s="61"/>
      <c r="AJ18" s="60"/>
      <c r="AK18" s="62"/>
      <c r="AM18" s="67"/>
      <c r="AN18" s="67"/>
      <c r="AO18" s="59"/>
    </row>
    <row r="19" spans="1:41" s="66" customFormat="1" ht="19.5" customHeight="1">
      <c r="A19" s="47">
        <v>11</v>
      </c>
      <c r="B19" s="48" t="s">
        <v>88</v>
      </c>
      <c r="C19" s="49" t="s">
        <v>65</v>
      </c>
      <c r="D19" s="50" t="s">
        <v>87</v>
      </c>
      <c r="E19" s="51" t="s">
        <v>67</v>
      </c>
      <c r="F19" s="52" t="s">
        <v>57</v>
      </c>
      <c r="G19" s="53">
        <v>37965</v>
      </c>
      <c r="H19" s="53">
        <v>37965</v>
      </c>
      <c r="I19" s="54">
        <v>220000</v>
      </c>
      <c r="J19" s="55"/>
      <c r="K19" s="55"/>
      <c r="L19" s="55"/>
      <c r="M19" s="55"/>
      <c r="N19" s="55">
        <v>169800</v>
      </c>
      <c r="O19" s="55">
        <v>5094</v>
      </c>
      <c r="P19" s="55"/>
      <c r="Q19" s="55"/>
      <c r="R19" s="69">
        <v>25500</v>
      </c>
      <c r="S19" s="55"/>
      <c r="T19" s="55">
        <f t="shared" si="2"/>
        <v>25500</v>
      </c>
      <c r="U19" s="55">
        <f t="shared" si="1"/>
        <v>400.5889281507656</v>
      </c>
      <c r="V19" s="49"/>
      <c r="W19" s="56"/>
      <c r="X19" s="56"/>
      <c r="Y19" s="57"/>
      <c r="Z19" s="58"/>
      <c r="AA19" s="59"/>
      <c r="AB19" s="59"/>
      <c r="AC19" s="59"/>
      <c r="AD19" s="59"/>
      <c r="AE19" s="60"/>
      <c r="AF19" s="60"/>
      <c r="AG19" s="60"/>
      <c r="AH19" s="61"/>
      <c r="AI19" s="61"/>
      <c r="AJ19" s="60"/>
      <c r="AK19" s="62"/>
      <c r="AM19" s="67"/>
      <c r="AN19" s="67"/>
      <c r="AO19" s="59"/>
    </row>
    <row r="20" spans="1:41" s="66" customFormat="1" ht="19.5" customHeight="1">
      <c r="A20" s="47">
        <v>12</v>
      </c>
      <c r="B20" s="48" t="s">
        <v>89</v>
      </c>
      <c r="C20" s="48" t="s">
        <v>65</v>
      </c>
      <c r="D20" s="50" t="s">
        <v>66</v>
      </c>
      <c r="E20" s="51" t="s">
        <v>67</v>
      </c>
      <c r="F20" s="52" t="s">
        <v>57</v>
      </c>
      <c r="G20" s="53">
        <v>37958</v>
      </c>
      <c r="H20" s="53">
        <v>37958</v>
      </c>
      <c r="I20" s="54">
        <v>106000</v>
      </c>
      <c r="J20" s="55"/>
      <c r="K20" s="55"/>
      <c r="L20" s="55"/>
      <c r="M20" s="55"/>
      <c r="N20" s="55">
        <v>169800</v>
      </c>
      <c r="O20" s="55">
        <v>5094</v>
      </c>
      <c r="P20" s="55"/>
      <c r="Q20" s="55"/>
      <c r="R20" s="69">
        <v>27500</v>
      </c>
      <c r="S20" s="55"/>
      <c r="T20" s="55">
        <f t="shared" si="2"/>
        <v>27500</v>
      </c>
      <c r="U20" s="55">
        <f t="shared" si="1"/>
        <v>439.8508048684727</v>
      </c>
      <c r="V20" s="49"/>
      <c r="W20" s="56"/>
      <c r="X20" s="56"/>
      <c r="Y20" s="57"/>
      <c r="Z20" s="58"/>
      <c r="AA20" s="59"/>
      <c r="AB20" s="59"/>
      <c r="AC20" s="59"/>
      <c r="AD20" s="59"/>
      <c r="AE20" s="60"/>
      <c r="AF20" s="60"/>
      <c r="AG20" s="60"/>
      <c r="AH20" s="61"/>
      <c r="AI20" s="61"/>
      <c r="AJ20" s="60"/>
      <c r="AK20" s="62"/>
      <c r="AM20" s="67"/>
      <c r="AN20" s="67"/>
      <c r="AO20" s="59"/>
    </row>
    <row r="21" spans="1:41" s="66" customFormat="1" ht="19.5" customHeight="1">
      <c r="A21" s="47">
        <v>13</v>
      </c>
      <c r="B21" s="48" t="s">
        <v>90</v>
      </c>
      <c r="C21" s="48" t="s">
        <v>84</v>
      </c>
      <c r="D21" s="50" t="s">
        <v>87</v>
      </c>
      <c r="E21" s="51" t="s">
        <v>67</v>
      </c>
      <c r="F21" s="52" t="s">
        <v>57</v>
      </c>
      <c r="G21" s="53">
        <v>37963</v>
      </c>
      <c r="H21" s="53">
        <v>37963</v>
      </c>
      <c r="I21" s="54">
        <v>176000</v>
      </c>
      <c r="J21" s="55"/>
      <c r="K21" s="55"/>
      <c r="L21" s="55"/>
      <c r="M21" s="55"/>
      <c r="N21" s="55">
        <v>169800</v>
      </c>
      <c r="O21" s="55">
        <v>5094</v>
      </c>
      <c r="P21" s="55"/>
      <c r="Q21" s="55"/>
      <c r="R21" s="69">
        <v>27000</v>
      </c>
      <c r="S21" s="55"/>
      <c r="T21" s="55">
        <f t="shared" si="2"/>
        <v>27000</v>
      </c>
      <c r="U21" s="55">
        <f t="shared" si="1"/>
        <v>430.03533568904595</v>
      </c>
      <c r="V21" s="49"/>
      <c r="W21" s="56"/>
      <c r="X21" s="56"/>
      <c r="Y21" s="57"/>
      <c r="Z21" s="58"/>
      <c r="AA21" s="59"/>
      <c r="AB21" s="59"/>
      <c r="AC21" s="59"/>
      <c r="AD21" s="59"/>
      <c r="AE21" s="60"/>
      <c r="AF21" s="60"/>
      <c r="AG21" s="60"/>
      <c r="AH21" s="61"/>
      <c r="AI21" s="61"/>
      <c r="AJ21" s="60"/>
      <c r="AK21" s="62"/>
      <c r="AM21" s="67"/>
      <c r="AN21" s="67"/>
      <c r="AO21" s="59"/>
    </row>
    <row r="22" spans="1:41" s="66" customFormat="1" ht="19.5" customHeight="1">
      <c r="A22" s="47">
        <v>14</v>
      </c>
      <c r="B22" s="48" t="s">
        <v>91</v>
      </c>
      <c r="C22" s="48" t="s">
        <v>65</v>
      </c>
      <c r="D22" s="50" t="s">
        <v>87</v>
      </c>
      <c r="E22" s="51" t="s">
        <v>67</v>
      </c>
      <c r="F22" s="52" t="s">
        <v>57</v>
      </c>
      <c r="G22" s="53">
        <v>38190</v>
      </c>
      <c r="H22" s="53">
        <v>38190</v>
      </c>
      <c r="I22" s="54">
        <v>354000</v>
      </c>
      <c r="J22" s="55"/>
      <c r="K22" s="55"/>
      <c r="L22" s="55"/>
      <c r="M22" s="55"/>
      <c r="N22" s="55">
        <v>169800</v>
      </c>
      <c r="O22" s="55">
        <v>5094</v>
      </c>
      <c r="P22" s="55"/>
      <c r="Q22" s="55"/>
      <c r="R22" s="69">
        <v>25000</v>
      </c>
      <c r="S22" s="55"/>
      <c r="T22" s="55">
        <f t="shared" si="2"/>
        <v>25000</v>
      </c>
      <c r="U22" s="55">
        <f t="shared" si="1"/>
        <v>390.7734589713388</v>
      </c>
      <c r="V22" s="49"/>
      <c r="W22" s="56"/>
      <c r="X22" s="56"/>
      <c r="Y22" s="57"/>
      <c r="Z22" s="58"/>
      <c r="AA22" s="59"/>
      <c r="AB22" s="59"/>
      <c r="AC22" s="59"/>
      <c r="AD22" s="59"/>
      <c r="AE22" s="60"/>
      <c r="AF22" s="60"/>
      <c r="AG22" s="60"/>
      <c r="AH22" s="61"/>
      <c r="AI22" s="61"/>
      <c r="AJ22" s="60"/>
      <c r="AK22" s="62"/>
      <c r="AM22" s="67"/>
      <c r="AN22" s="67"/>
      <c r="AO22" s="59"/>
    </row>
    <row r="23" spans="1:41" s="66" customFormat="1" ht="19.5" customHeight="1">
      <c r="A23" s="47">
        <v>15</v>
      </c>
      <c r="B23" s="48" t="s">
        <v>92</v>
      </c>
      <c r="C23" s="49" t="s">
        <v>93</v>
      </c>
      <c r="D23" s="70" t="s">
        <v>94</v>
      </c>
      <c r="E23" s="51" t="s">
        <v>95</v>
      </c>
      <c r="F23" s="52" t="s">
        <v>57</v>
      </c>
      <c r="G23" s="53">
        <v>37967</v>
      </c>
      <c r="H23" s="53">
        <v>37967</v>
      </c>
      <c r="I23" s="54">
        <v>370000</v>
      </c>
      <c r="J23" s="55"/>
      <c r="K23" s="55"/>
      <c r="L23" s="55"/>
      <c r="M23" s="55"/>
      <c r="N23" s="55">
        <v>545000</v>
      </c>
      <c r="O23" s="55">
        <v>16350</v>
      </c>
      <c r="P23" s="55"/>
      <c r="Q23" s="55"/>
      <c r="R23" s="69">
        <v>58000</v>
      </c>
      <c r="S23" s="55"/>
      <c r="T23" s="55">
        <f t="shared" si="2"/>
        <v>58000</v>
      </c>
      <c r="U23" s="55">
        <f t="shared" si="1"/>
        <v>254.7400611620795</v>
      </c>
      <c r="V23" s="49"/>
      <c r="W23" s="56"/>
      <c r="X23" s="56"/>
      <c r="Y23" s="57"/>
      <c r="Z23" s="58"/>
      <c r="AA23" s="59"/>
      <c r="AB23" s="59"/>
      <c r="AC23" s="59"/>
      <c r="AD23" s="59"/>
      <c r="AE23" s="60"/>
      <c r="AF23" s="60"/>
      <c r="AG23" s="60"/>
      <c r="AH23" s="61"/>
      <c r="AI23" s="61"/>
      <c r="AJ23" s="60"/>
      <c r="AK23" s="62"/>
      <c r="AM23" s="67"/>
      <c r="AN23" s="67"/>
      <c r="AO23" s="59"/>
    </row>
    <row r="24" spans="1:41" s="66" customFormat="1" ht="19.5" customHeight="1">
      <c r="A24" s="47">
        <v>16</v>
      </c>
      <c r="B24" s="48" t="s">
        <v>96</v>
      </c>
      <c r="C24" s="49" t="s">
        <v>69</v>
      </c>
      <c r="D24" s="50" t="s">
        <v>70</v>
      </c>
      <c r="E24" s="51" t="s">
        <v>71</v>
      </c>
      <c r="F24" s="52" t="s">
        <v>57</v>
      </c>
      <c r="G24" s="53">
        <v>37761</v>
      </c>
      <c r="H24" s="53">
        <v>37761</v>
      </c>
      <c r="I24" s="54">
        <v>56000</v>
      </c>
      <c r="J24" s="55"/>
      <c r="K24" s="55"/>
      <c r="L24" s="55"/>
      <c r="M24" s="55"/>
      <c r="N24" s="55">
        <v>45800</v>
      </c>
      <c r="O24" s="55">
        <v>1374</v>
      </c>
      <c r="P24" s="55"/>
      <c r="Q24" s="55"/>
      <c r="R24" s="69">
        <v>7000</v>
      </c>
      <c r="S24" s="55"/>
      <c r="T24" s="55">
        <f t="shared" si="2"/>
        <v>7000</v>
      </c>
      <c r="U24" s="55">
        <f t="shared" si="1"/>
        <v>409.4614264919942</v>
      </c>
      <c r="V24" s="49"/>
      <c r="W24" s="56"/>
      <c r="X24" s="56"/>
      <c r="Y24" s="57"/>
      <c r="Z24" s="58"/>
      <c r="AA24" s="59"/>
      <c r="AB24" s="59"/>
      <c r="AC24" s="59"/>
      <c r="AD24" s="59"/>
      <c r="AE24" s="60"/>
      <c r="AF24" s="60"/>
      <c r="AG24" s="60"/>
      <c r="AH24" s="61"/>
      <c r="AI24" s="61"/>
      <c r="AJ24" s="60"/>
      <c r="AK24" s="62"/>
      <c r="AM24" s="67"/>
      <c r="AN24" s="67"/>
      <c r="AO24" s="59"/>
    </row>
    <row r="25" spans="1:41" s="66" customFormat="1" ht="19.5" customHeight="1">
      <c r="A25" s="47">
        <v>17</v>
      </c>
      <c r="B25" s="48" t="s">
        <v>97</v>
      </c>
      <c r="C25" s="49" t="s">
        <v>69</v>
      </c>
      <c r="D25" s="50" t="s">
        <v>70</v>
      </c>
      <c r="E25" s="51" t="s">
        <v>71</v>
      </c>
      <c r="F25" s="52" t="s">
        <v>57</v>
      </c>
      <c r="G25" s="53">
        <v>37761</v>
      </c>
      <c r="H25" s="53">
        <v>37761</v>
      </c>
      <c r="I25" s="54">
        <v>126000</v>
      </c>
      <c r="J25" s="55"/>
      <c r="K25" s="55"/>
      <c r="L25" s="55"/>
      <c r="M25" s="55"/>
      <c r="N25" s="55">
        <v>81710</v>
      </c>
      <c r="O25" s="55">
        <v>2451.3</v>
      </c>
      <c r="P25" s="55"/>
      <c r="Q25" s="55"/>
      <c r="R25" s="69">
        <v>7000</v>
      </c>
      <c r="S25" s="55"/>
      <c r="T25" s="55">
        <f t="shared" si="2"/>
        <v>7000</v>
      </c>
      <c r="U25" s="55">
        <f t="shared" si="1"/>
        <v>185.56276261575488</v>
      </c>
      <c r="V25" s="49"/>
      <c r="W25" s="56"/>
      <c r="X25" s="56"/>
      <c r="Y25" s="57">
        <f aca="true" t="shared" si="3" ref="Y25:Y37">A25</f>
        <v>17</v>
      </c>
      <c r="Z25" s="58"/>
      <c r="AA25" s="59"/>
      <c r="AB25" s="59"/>
      <c r="AC25" s="59"/>
      <c r="AD25" s="59"/>
      <c r="AE25" s="60"/>
      <c r="AF25" s="60"/>
      <c r="AG25" s="60"/>
      <c r="AH25" s="61"/>
      <c r="AI25" s="61"/>
      <c r="AJ25" s="60"/>
      <c r="AK25" s="62"/>
      <c r="AL25" s="63"/>
      <c r="AM25" s="67"/>
      <c r="AN25" s="67"/>
      <c r="AO25" s="59">
        <f aca="true" t="shared" si="4" ref="AO25:AO37">ROUND(SUM(AK25:AL25),0)</f>
        <v>0</v>
      </c>
    </row>
    <row r="26" spans="1:41" s="66" customFormat="1" ht="19.5" customHeight="1">
      <c r="A26" s="47">
        <v>18</v>
      </c>
      <c r="B26" s="48" t="s">
        <v>98</v>
      </c>
      <c r="C26" s="49" t="s">
        <v>77</v>
      </c>
      <c r="D26" s="50" t="s">
        <v>99</v>
      </c>
      <c r="E26" s="51" t="s">
        <v>81</v>
      </c>
      <c r="F26" s="52" t="s">
        <v>57</v>
      </c>
      <c r="G26" s="53">
        <v>38174</v>
      </c>
      <c r="H26" s="53">
        <v>38174</v>
      </c>
      <c r="I26" s="54">
        <v>700</v>
      </c>
      <c r="J26" s="55"/>
      <c r="K26" s="55"/>
      <c r="L26" s="55"/>
      <c r="M26" s="55"/>
      <c r="N26" s="55">
        <v>181280</v>
      </c>
      <c r="O26" s="55">
        <v>5438.4</v>
      </c>
      <c r="P26" s="55"/>
      <c r="Q26" s="55"/>
      <c r="R26" s="69">
        <v>27000</v>
      </c>
      <c r="S26" s="55"/>
      <c r="T26" s="55">
        <f t="shared" si="2"/>
        <v>27000</v>
      </c>
      <c r="U26" s="55">
        <f t="shared" si="1"/>
        <v>396.4695498676081</v>
      </c>
      <c r="V26" s="49"/>
      <c r="W26" s="56"/>
      <c r="X26" s="56"/>
      <c r="Y26" s="57">
        <f t="shared" si="3"/>
        <v>18</v>
      </c>
      <c r="Z26" s="58"/>
      <c r="AA26" s="59"/>
      <c r="AB26" s="59"/>
      <c r="AC26" s="59"/>
      <c r="AD26" s="59"/>
      <c r="AE26" s="60"/>
      <c r="AF26" s="60"/>
      <c r="AG26" s="60"/>
      <c r="AH26" s="61"/>
      <c r="AI26" s="61"/>
      <c r="AJ26" s="60"/>
      <c r="AK26" s="62"/>
      <c r="AL26" s="63"/>
      <c r="AM26" s="67"/>
      <c r="AN26" s="67"/>
      <c r="AO26" s="59">
        <f t="shared" si="4"/>
        <v>0</v>
      </c>
    </row>
    <row r="27" spans="1:41" s="66" customFormat="1" ht="19.5" customHeight="1">
      <c r="A27" s="47">
        <v>19</v>
      </c>
      <c r="B27" s="48" t="s">
        <v>100</v>
      </c>
      <c r="C27" s="49" t="s">
        <v>84</v>
      </c>
      <c r="D27" s="50" t="s">
        <v>66</v>
      </c>
      <c r="E27" s="51" t="s">
        <v>67</v>
      </c>
      <c r="F27" s="52" t="s">
        <v>57</v>
      </c>
      <c r="G27" s="53">
        <v>38181</v>
      </c>
      <c r="H27" s="53">
        <v>38181</v>
      </c>
      <c r="I27" s="54">
        <v>280000</v>
      </c>
      <c r="J27" s="55"/>
      <c r="K27" s="55"/>
      <c r="L27" s="55"/>
      <c r="M27" s="55"/>
      <c r="N27" s="55">
        <v>172400</v>
      </c>
      <c r="O27" s="55">
        <v>5172</v>
      </c>
      <c r="P27" s="55"/>
      <c r="Q27" s="55"/>
      <c r="R27" s="69">
        <v>30000</v>
      </c>
      <c r="S27" s="55"/>
      <c r="T27" s="55">
        <f t="shared" si="2"/>
        <v>30000</v>
      </c>
      <c r="U27" s="55">
        <f t="shared" si="1"/>
        <v>480.0464037122969</v>
      </c>
      <c r="V27" s="49"/>
      <c r="W27" s="56"/>
      <c r="X27" s="56"/>
      <c r="Y27" s="57">
        <f t="shared" si="3"/>
        <v>19</v>
      </c>
      <c r="Z27" s="58"/>
      <c r="AA27" s="59"/>
      <c r="AB27" s="59"/>
      <c r="AC27" s="59"/>
      <c r="AD27" s="59"/>
      <c r="AE27" s="60"/>
      <c r="AF27" s="60"/>
      <c r="AG27" s="60"/>
      <c r="AH27" s="61"/>
      <c r="AI27" s="61"/>
      <c r="AJ27" s="60"/>
      <c r="AK27" s="62"/>
      <c r="AL27" s="63"/>
      <c r="AM27" s="67"/>
      <c r="AN27" s="67"/>
      <c r="AO27" s="59">
        <f t="shared" si="4"/>
        <v>0</v>
      </c>
    </row>
    <row r="28" spans="1:41" s="66" customFormat="1" ht="19.5" customHeight="1">
      <c r="A28" s="47">
        <v>20</v>
      </c>
      <c r="B28" s="48" t="s">
        <v>101</v>
      </c>
      <c r="C28" s="49" t="s">
        <v>65</v>
      </c>
      <c r="D28" s="50" t="s">
        <v>87</v>
      </c>
      <c r="E28" s="51" t="s">
        <v>67</v>
      </c>
      <c r="F28" s="52" t="s">
        <v>57</v>
      </c>
      <c r="G28" s="53">
        <v>38181</v>
      </c>
      <c r="H28" s="53">
        <v>38181</v>
      </c>
      <c r="I28" s="54">
        <v>44000</v>
      </c>
      <c r="J28" s="55"/>
      <c r="K28" s="55"/>
      <c r="L28" s="55"/>
      <c r="M28" s="55"/>
      <c r="N28" s="55">
        <v>172400</v>
      </c>
      <c r="O28" s="55">
        <v>5172</v>
      </c>
      <c r="P28" s="55"/>
      <c r="Q28" s="55"/>
      <c r="R28" s="69">
        <v>32500</v>
      </c>
      <c r="S28" s="55"/>
      <c r="T28" s="55">
        <f t="shared" si="2"/>
        <v>32500</v>
      </c>
      <c r="U28" s="55">
        <f t="shared" si="1"/>
        <v>528.3836040216551</v>
      </c>
      <c r="V28" s="49"/>
      <c r="W28" s="56"/>
      <c r="X28" s="56"/>
      <c r="Y28" s="57">
        <f t="shared" si="3"/>
        <v>20</v>
      </c>
      <c r="Z28" s="58"/>
      <c r="AA28" s="59"/>
      <c r="AB28" s="59"/>
      <c r="AC28" s="59"/>
      <c r="AD28" s="59"/>
      <c r="AE28" s="60"/>
      <c r="AF28" s="60"/>
      <c r="AG28" s="60"/>
      <c r="AH28" s="61"/>
      <c r="AI28" s="61"/>
      <c r="AJ28" s="60"/>
      <c r="AK28" s="62"/>
      <c r="AL28" s="63"/>
      <c r="AM28" s="67"/>
      <c r="AN28" s="67"/>
      <c r="AO28" s="59">
        <f t="shared" si="4"/>
        <v>0</v>
      </c>
    </row>
    <row r="29" spans="1:41" s="66" customFormat="1" ht="19.5" customHeight="1">
      <c r="A29" s="47">
        <v>21</v>
      </c>
      <c r="B29" s="48" t="s">
        <v>102</v>
      </c>
      <c r="C29" s="48" t="s">
        <v>73</v>
      </c>
      <c r="D29" s="50" t="s">
        <v>99</v>
      </c>
      <c r="E29" s="51" t="s">
        <v>81</v>
      </c>
      <c r="F29" s="52" t="s">
        <v>57</v>
      </c>
      <c r="G29" s="53">
        <v>38735</v>
      </c>
      <c r="H29" s="53">
        <v>38735</v>
      </c>
      <c r="I29" s="54">
        <v>213000</v>
      </c>
      <c r="J29" s="55"/>
      <c r="K29" s="55"/>
      <c r="L29" s="55"/>
      <c r="M29" s="55"/>
      <c r="N29" s="55">
        <v>164300</v>
      </c>
      <c r="O29" s="55">
        <v>4929</v>
      </c>
      <c r="P29" s="55"/>
      <c r="Q29" s="55"/>
      <c r="R29" s="69">
        <v>34000</v>
      </c>
      <c r="S29" s="55"/>
      <c r="T29" s="55">
        <f t="shared" si="2"/>
        <v>34000</v>
      </c>
      <c r="U29" s="55">
        <f t="shared" si="1"/>
        <v>589.7950902820045</v>
      </c>
      <c r="V29" s="49"/>
      <c r="W29" s="56"/>
      <c r="X29" s="56"/>
      <c r="Y29" s="57">
        <f t="shared" si="3"/>
        <v>21</v>
      </c>
      <c r="Z29" s="58"/>
      <c r="AA29" s="59"/>
      <c r="AB29" s="59"/>
      <c r="AC29" s="59"/>
      <c r="AD29" s="59"/>
      <c r="AE29" s="60"/>
      <c r="AF29" s="60"/>
      <c r="AG29" s="60"/>
      <c r="AH29" s="61"/>
      <c r="AI29" s="61"/>
      <c r="AJ29" s="60"/>
      <c r="AK29" s="62"/>
      <c r="AL29" s="63"/>
      <c r="AM29" s="67"/>
      <c r="AN29" s="67"/>
      <c r="AO29" s="59">
        <f t="shared" si="4"/>
        <v>0</v>
      </c>
    </row>
    <row r="30" spans="1:41" s="66" customFormat="1" ht="19.5" customHeight="1">
      <c r="A30" s="47">
        <v>22</v>
      </c>
      <c r="B30" s="48" t="s">
        <v>103</v>
      </c>
      <c r="C30" s="48" t="s">
        <v>84</v>
      </c>
      <c r="D30" s="50" t="s">
        <v>104</v>
      </c>
      <c r="E30" s="51" t="s">
        <v>67</v>
      </c>
      <c r="F30" s="52" t="s">
        <v>57</v>
      </c>
      <c r="G30" s="53">
        <v>38357</v>
      </c>
      <c r="H30" s="53">
        <v>38357</v>
      </c>
      <c r="I30" s="54">
        <v>35000</v>
      </c>
      <c r="J30" s="55"/>
      <c r="K30" s="55"/>
      <c r="L30" s="55"/>
      <c r="M30" s="55"/>
      <c r="N30" s="55">
        <v>168800</v>
      </c>
      <c r="O30" s="55">
        <v>5064</v>
      </c>
      <c r="P30" s="55"/>
      <c r="Q30" s="55"/>
      <c r="R30" s="69">
        <v>33000</v>
      </c>
      <c r="S30" s="55"/>
      <c r="T30" s="55">
        <f t="shared" si="2"/>
        <v>33000</v>
      </c>
      <c r="U30" s="55">
        <f t="shared" si="1"/>
        <v>551.6587677725119</v>
      </c>
      <c r="V30" s="49"/>
      <c r="W30" s="56"/>
      <c r="X30" s="56"/>
      <c r="Y30" s="57">
        <f t="shared" si="3"/>
        <v>22</v>
      </c>
      <c r="Z30" s="58"/>
      <c r="AA30" s="59"/>
      <c r="AB30" s="59"/>
      <c r="AC30" s="59"/>
      <c r="AD30" s="59"/>
      <c r="AE30" s="60"/>
      <c r="AF30" s="60"/>
      <c r="AG30" s="60"/>
      <c r="AH30" s="61"/>
      <c r="AI30" s="61"/>
      <c r="AJ30" s="60"/>
      <c r="AK30" s="62"/>
      <c r="AL30" s="63"/>
      <c r="AM30" s="67"/>
      <c r="AN30" s="67"/>
      <c r="AO30" s="59">
        <f t="shared" si="4"/>
        <v>0</v>
      </c>
    </row>
    <row r="31" spans="1:41" s="66" customFormat="1" ht="19.5" customHeight="1">
      <c r="A31" s="47">
        <v>23</v>
      </c>
      <c r="B31" s="48" t="s">
        <v>105</v>
      </c>
      <c r="C31" s="49" t="s">
        <v>77</v>
      </c>
      <c r="D31" s="50" t="s">
        <v>106</v>
      </c>
      <c r="E31" s="51" t="s">
        <v>81</v>
      </c>
      <c r="F31" s="52" t="s">
        <v>57</v>
      </c>
      <c r="G31" s="53">
        <v>38377</v>
      </c>
      <c r="H31" s="53">
        <v>38377</v>
      </c>
      <c r="I31" s="54">
        <v>375000</v>
      </c>
      <c r="J31" s="55"/>
      <c r="K31" s="55"/>
      <c r="L31" s="55"/>
      <c r="M31" s="55"/>
      <c r="N31" s="55">
        <v>178343</v>
      </c>
      <c r="O31" s="55">
        <v>5350.29</v>
      </c>
      <c r="P31" s="55"/>
      <c r="Q31" s="55"/>
      <c r="R31" s="69">
        <v>23000</v>
      </c>
      <c r="S31" s="55"/>
      <c r="T31" s="55">
        <f t="shared" si="2"/>
        <v>23000</v>
      </c>
      <c r="U31" s="55">
        <f t="shared" si="1"/>
        <v>329.88323997390796</v>
      </c>
      <c r="V31" s="49"/>
      <c r="W31" s="56"/>
      <c r="X31" s="56"/>
      <c r="Y31" s="57">
        <f t="shared" si="3"/>
        <v>23</v>
      </c>
      <c r="Z31" s="58"/>
      <c r="AA31" s="59"/>
      <c r="AB31" s="59"/>
      <c r="AC31" s="59"/>
      <c r="AD31" s="59"/>
      <c r="AE31" s="60"/>
      <c r="AF31" s="60"/>
      <c r="AG31" s="60"/>
      <c r="AH31" s="61"/>
      <c r="AI31" s="61"/>
      <c r="AJ31" s="60"/>
      <c r="AK31" s="62"/>
      <c r="AL31" s="63"/>
      <c r="AM31" s="67"/>
      <c r="AN31" s="67"/>
      <c r="AO31" s="59">
        <f t="shared" si="4"/>
        <v>0</v>
      </c>
    </row>
    <row r="32" spans="1:41" s="66" customFormat="1" ht="19.5" customHeight="1">
      <c r="A32" s="47">
        <v>24</v>
      </c>
      <c r="B32" s="48" t="s">
        <v>107</v>
      </c>
      <c r="C32" s="49" t="s">
        <v>77</v>
      </c>
      <c r="D32" s="50" t="s">
        <v>108</v>
      </c>
      <c r="E32" s="51" t="s">
        <v>81</v>
      </c>
      <c r="F32" s="52" t="s">
        <v>57</v>
      </c>
      <c r="G32" s="53">
        <v>38723</v>
      </c>
      <c r="H32" s="53">
        <v>38723</v>
      </c>
      <c r="I32" s="54">
        <v>316000</v>
      </c>
      <c r="J32" s="55"/>
      <c r="K32" s="55"/>
      <c r="L32" s="55"/>
      <c r="M32" s="55"/>
      <c r="N32" s="55">
        <v>159800</v>
      </c>
      <c r="O32" s="55">
        <v>4794</v>
      </c>
      <c r="P32" s="55"/>
      <c r="Q32" s="55"/>
      <c r="R32" s="69">
        <v>32000</v>
      </c>
      <c r="S32" s="55"/>
      <c r="T32" s="55">
        <f t="shared" si="2"/>
        <v>32000</v>
      </c>
      <c r="U32" s="55">
        <f t="shared" si="1"/>
        <v>567.5010429703797</v>
      </c>
      <c r="V32" s="49"/>
      <c r="W32" s="56"/>
      <c r="X32" s="56"/>
      <c r="Y32" s="57">
        <f t="shared" si="3"/>
        <v>24</v>
      </c>
      <c r="Z32" s="58"/>
      <c r="AA32" s="59"/>
      <c r="AB32" s="59"/>
      <c r="AC32" s="59"/>
      <c r="AD32" s="59"/>
      <c r="AE32" s="60"/>
      <c r="AF32" s="60"/>
      <c r="AG32" s="60"/>
      <c r="AH32" s="61"/>
      <c r="AI32" s="61"/>
      <c r="AJ32" s="60"/>
      <c r="AK32" s="62"/>
      <c r="AL32" s="63"/>
      <c r="AM32" s="67"/>
      <c r="AN32" s="67"/>
      <c r="AO32" s="59">
        <f t="shared" si="4"/>
        <v>0</v>
      </c>
    </row>
    <row r="33" spans="1:41" s="66" customFormat="1" ht="19.5" customHeight="1">
      <c r="A33" s="47">
        <v>25</v>
      </c>
      <c r="B33" s="48" t="s">
        <v>109</v>
      </c>
      <c r="C33" s="49" t="s">
        <v>110</v>
      </c>
      <c r="D33" s="50" t="s">
        <v>111</v>
      </c>
      <c r="E33" s="51" t="s">
        <v>112</v>
      </c>
      <c r="F33" s="52" t="s">
        <v>57</v>
      </c>
      <c r="G33" s="53">
        <v>39183</v>
      </c>
      <c r="H33" s="53">
        <v>39183</v>
      </c>
      <c r="I33" s="54">
        <v>76000</v>
      </c>
      <c r="J33" s="55"/>
      <c r="K33" s="55"/>
      <c r="L33" s="55"/>
      <c r="M33" s="55"/>
      <c r="N33" s="55">
        <v>54599</v>
      </c>
      <c r="O33" s="55">
        <v>1637.97</v>
      </c>
      <c r="P33" s="55"/>
      <c r="Q33" s="55"/>
      <c r="R33" s="69">
        <v>20000</v>
      </c>
      <c r="S33" s="55"/>
      <c r="T33" s="55">
        <f t="shared" si="2"/>
        <v>20000</v>
      </c>
      <c r="U33" s="55">
        <f t="shared" si="1"/>
        <v>1121.0235840705263</v>
      </c>
      <c r="V33" s="49"/>
      <c r="W33" s="56"/>
      <c r="X33" s="56"/>
      <c r="Y33" s="57">
        <f t="shared" si="3"/>
        <v>25</v>
      </c>
      <c r="Z33" s="58"/>
      <c r="AA33" s="59"/>
      <c r="AB33" s="59"/>
      <c r="AC33" s="59"/>
      <c r="AD33" s="59"/>
      <c r="AE33" s="60"/>
      <c r="AF33" s="60"/>
      <c r="AG33" s="60"/>
      <c r="AH33" s="61"/>
      <c r="AI33" s="61"/>
      <c r="AJ33" s="60"/>
      <c r="AK33" s="62"/>
      <c r="AL33" s="63"/>
      <c r="AM33" s="67"/>
      <c r="AN33" s="67"/>
      <c r="AO33" s="59">
        <f t="shared" si="4"/>
        <v>0</v>
      </c>
    </row>
    <row r="34" spans="1:41" s="66" customFormat="1" ht="19.5" customHeight="1">
      <c r="A34" s="47">
        <v>26</v>
      </c>
      <c r="B34" s="48" t="s">
        <v>113</v>
      </c>
      <c r="C34" s="49" t="s">
        <v>114</v>
      </c>
      <c r="D34" s="50" t="s">
        <v>115</v>
      </c>
      <c r="E34" s="51" t="s">
        <v>116</v>
      </c>
      <c r="F34" s="52" t="s">
        <v>57</v>
      </c>
      <c r="G34" s="53">
        <v>39379</v>
      </c>
      <c r="H34" s="53">
        <v>39379</v>
      </c>
      <c r="I34" s="54">
        <v>150000</v>
      </c>
      <c r="J34" s="55"/>
      <c r="K34" s="55"/>
      <c r="L34" s="55"/>
      <c r="M34" s="55"/>
      <c r="N34" s="55">
        <v>408679</v>
      </c>
      <c r="O34" s="55">
        <v>12260.37</v>
      </c>
      <c r="P34" s="55"/>
      <c r="Q34" s="55"/>
      <c r="R34" s="69">
        <v>80000</v>
      </c>
      <c r="S34" s="55"/>
      <c r="T34" s="55">
        <f t="shared" si="2"/>
        <v>80000</v>
      </c>
      <c r="U34" s="55">
        <f t="shared" si="1"/>
        <v>552.5088557686269</v>
      </c>
      <c r="V34" s="49"/>
      <c r="W34" s="56"/>
      <c r="X34" s="56"/>
      <c r="Y34" s="57">
        <f t="shared" si="3"/>
        <v>26</v>
      </c>
      <c r="Z34" s="58"/>
      <c r="AA34" s="59"/>
      <c r="AB34" s="59"/>
      <c r="AC34" s="59"/>
      <c r="AD34" s="59"/>
      <c r="AE34" s="60"/>
      <c r="AF34" s="60"/>
      <c r="AG34" s="60"/>
      <c r="AH34" s="61"/>
      <c r="AI34" s="61"/>
      <c r="AJ34" s="60"/>
      <c r="AK34" s="62"/>
      <c r="AL34" s="63"/>
      <c r="AM34" s="67"/>
      <c r="AN34" s="67"/>
      <c r="AO34" s="59">
        <f t="shared" si="4"/>
        <v>0</v>
      </c>
    </row>
    <row r="35" spans="1:41" s="66" customFormat="1" ht="19.5" customHeight="1">
      <c r="A35" s="47">
        <v>27</v>
      </c>
      <c r="B35" s="48" t="s">
        <v>117</v>
      </c>
      <c r="C35" s="49" t="s">
        <v>54</v>
      </c>
      <c r="D35" s="70" t="s">
        <v>118</v>
      </c>
      <c r="E35" s="51" t="s">
        <v>56</v>
      </c>
      <c r="F35" s="52" t="s">
        <v>57</v>
      </c>
      <c r="G35" s="53">
        <v>39420</v>
      </c>
      <c r="H35" s="53">
        <v>39420</v>
      </c>
      <c r="I35" s="54">
        <v>75000</v>
      </c>
      <c r="J35" s="55"/>
      <c r="K35" s="55"/>
      <c r="L35" s="55"/>
      <c r="M35" s="55"/>
      <c r="N35" s="55">
        <v>166945</v>
      </c>
      <c r="O35" s="55">
        <v>5008.35</v>
      </c>
      <c r="P35" s="55"/>
      <c r="Q35" s="55"/>
      <c r="R35" s="69">
        <v>65000</v>
      </c>
      <c r="S35" s="55"/>
      <c r="T35" s="55">
        <f t="shared" si="2"/>
        <v>65000</v>
      </c>
      <c r="U35" s="55">
        <f t="shared" si="1"/>
        <v>1197.8326195253926</v>
      </c>
      <c r="V35" s="49"/>
      <c r="W35" s="56"/>
      <c r="X35" s="56"/>
      <c r="Y35" s="57">
        <f t="shared" si="3"/>
        <v>27</v>
      </c>
      <c r="Z35" s="58"/>
      <c r="AA35" s="59"/>
      <c r="AB35" s="59"/>
      <c r="AC35" s="59"/>
      <c r="AD35" s="59"/>
      <c r="AE35" s="60"/>
      <c r="AF35" s="60"/>
      <c r="AG35" s="60"/>
      <c r="AH35" s="61"/>
      <c r="AI35" s="61"/>
      <c r="AJ35" s="60"/>
      <c r="AK35" s="62"/>
      <c r="AL35" s="63"/>
      <c r="AM35" s="67"/>
      <c r="AN35" s="67"/>
      <c r="AO35" s="59">
        <f t="shared" si="4"/>
        <v>0</v>
      </c>
    </row>
    <row r="36" spans="1:41" s="66" customFormat="1" ht="19.5" customHeight="1">
      <c r="A36" s="47">
        <v>28</v>
      </c>
      <c r="B36" s="48" t="s">
        <v>119</v>
      </c>
      <c r="C36" s="49" t="s">
        <v>54</v>
      </c>
      <c r="D36" s="50" t="s">
        <v>120</v>
      </c>
      <c r="E36" s="51" t="s">
        <v>56</v>
      </c>
      <c r="F36" s="52" t="s">
        <v>57</v>
      </c>
      <c r="G36" s="53">
        <v>39421</v>
      </c>
      <c r="H36" s="53">
        <v>39421</v>
      </c>
      <c r="I36" s="54">
        <v>100000</v>
      </c>
      <c r="J36" s="55"/>
      <c r="K36" s="55"/>
      <c r="L36" s="55"/>
      <c r="M36" s="55"/>
      <c r="N36" s="55">
        <v>166945</v>
      </c>
      <c r="O36" s="55">
        <v>5008.35</v>
      </c>
      <c r="P36" s="55"/>
      <c r="Q36" s="55"/>
      <c r="R36" s="69">
        <v>50000</v>
      </c>
      <c r="S36" s="55"/>
      <c r="T36" s="55">
        <f t="shared" si="2"/>
        <v>50000</v>
      </c>
      <c r="U36" s="55">
        <f t="shared" si="1"/>
        <v>898.332784250302</v>
      </c>
      <c r="V36" s="49"/>
      <c r="W36" s="56"/>
      <c r="X36" s="56"/>
      <c r="Y36" s="57">
        <f t="shared" si="3"/>
        <v>28</v>
      </c>
      <c r="Z36" s="58"/>
      <c r="AA36" s="59"/>
      <c r="AB36" s="59"/>
      <c r="AC36" s="59"/>
      <c r="AD36" s="59"/>
      <c r="AE36" s="60"/>
      <c r="AF36" s="60"/>
      <c r="AG36" s="60"/>
      <c r="AH36" s="61"/>
      <c r="AI36" s="61"/>
      <c r="AJ36" s="60"/>
      <c r="AK36" s="62"/>
      <c r="AL36" s="63"/>
      <c r="AM36" s="67"/>
      <c r="AN36" s="67"/>
      <c r="AO36" s="59">
        <f t="shared" si="4"/>
        <v>0</v>
      </c>
    </row>
    <row r="37" spans="1:41" s="66" customFormat="1" ht="19.5" customHeight="1">
      <c r="A37" s="47">
        <v>29</v>
      </c>
      <c r="B37" s="48" t="s">
        <v>121</v>
      </c>
      <c r="C37" s="49" t="s">
        <v>77</v>
      </c>
      <c r="D37" s="50" t="s">
        <v>108</v>
      </c>
      <c r="E37" s="51" t="s">
        <v>81</v>
      </c>
      <c r="F37" s="52" t="s">
        <v>57</v>
      </c>
      <c r="G37" s="53">
        <v>38730</v>
      </c>
      <c r="H37" s="53">
        <v>38730</v>
      </c>
      <c r="I37" s="54">
        <v>260000</v>
      </c>
      <c r="J37" s="55"/>
      <c r="K37" s="55"/>
      <c r="L37" s="55"/>
      <c r="M37" s="55"/>
      <c r="N37" s="55">
        <v>172372</v>
      </c>
      <c r="O37" s="55">
        <v>5171.16</v>
      </c>
      <c r="P37" s="55"/>
      <c r="Q37" s="55"/>
      <c r="R37" s="69">
        <v>33000</v>
      </c>
      <c r="S37" s="55"/>
      <c r="T37" s="55">
        <f t="shared" si="2"/>
        <v>33000</v>
      </c>
      <c r="U37" s="55">
        <f t="shared" si="1"/>
        <v>538.1546886965401</v>
      </c>
      <c r="V37" s="49"/>
      <c r="W37" s="56"/>
      <c r="X37" s="56"/>
      <c r="Y37" s="57">
        <f t="shared" si="3"/>
        <v>29</v>
      </c>
      <c r="Z37" s="58"/>
      <c r="AA37" s="59"/>
      <c r="AB37" s="59"/>
      <c r="AC37" s="59"/>
      <c r="AD37" s="59"/>
      <c r="AE37" s="60"/>
      <c r="AF37" s="60"/>
      <c r="AG37" s="60"/>
      <c r="AH37" s="61"/>
      <c r="AI37" s="61"/>
      <c r="AJ37" s="60"/>
      <c r="AK37" s="62"/>
      <c r="AL37" s="63"/>
      <c r="AM37" s="67"/>
      <c r="AN37" s="67"/>
      <c r="AO37" s="59">
        <f t="shared" si="4"/>
        <v>0</v>
      </c>
    </row>
    <row r="38" spans="1:41" s="66" customFormat="1" ht="19.5" customHeight="1">
      <c r="A38" s="71"/>
      <c r="B38" s="48"/>
      <c r="C38" s="48"/>
      <c r="D38" s="48"/>
      <c r="E38" s="49"/>
      <c r="F38" s="52"/>
      <c r="G38" s="72"/>
      <c r="H38" s="72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9"/>
      <c r="W38" s="56"/>
      <c r="X38" s="56"/>
      <c r="Y38" s="57"/>
      <c r="Z38" s="58"/>
      <c r="AA38" s="59"/>
      <c r="AB38" s="59"/>
      <c r="AC38" s="59"/>
      <c r="AD38" s="59"/>
      <c r="AE38" s="60"/>
      <c r="AF38" s="60"/>
      <c r="AG38" s="60"/>
      <c r="AH38" s="61"/>
      <c r="AI38" s="61"/>
      <c r="AJ38" s="60"/>
      <c r="AK38" s="62"/>
      <c r="AL38" s="63"/>
      <c r="AM38" s="67"/>
      <c r="AN38" s="67"/>
      <c r="AO38" s="59"/>
    </row>
    <row r="39" spans="1:41" s="66" customFormat="1" ht="19.5" customHeight="1">
      <c r="A39" s="71"/>
      <c r="B39" s="48"/>
      <c r="C39" s="48"/>
      <c r="D39" s="48"/>
      <c r="E39" s="49"/>
      <c r="F39" s="52"/>
      <c r="G39" s="72"/>
      <c r="H39" s="72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49"/>
      <c r="W39" s="56"/>
      <c r="X39" s="56"/>
      <c r="Y39" s="57"/>
      <c r="Z39" s="58"/>
      <c r="AA39" s="59"/>
      <c r="AB39" s="59"/>
      <c r="AC39" s="59"/>
      <c r="AD39" s="59"/>
      <c r="AE39" s="60"/>
      <c r="AF39" s="60"/>
      <c r="AG39" s="60"/>
      <c r="AH39" s="61"/>
      <c r="AI39" s="61"/>
      <c r="AJ39" s="60"/>
      <c r="AK39" s="62"/>
      <c r="AL39" s="63"/>
      <c r="AM39" s="67"/>
      <c r="AN39" s="67"/>
      <c r="AO39" s="59"/>
    </row>
    <row r="40" spans="1:41" s="66" customFormat="1" ht="19.5" customHeight="1">
      <c r="A40" s="71"/>
      <c r="B40" s="48"/>
      <c r="C40" s="48"/>
      <c r="D40" s="48"/>
      <c r="E40" s="49"/>
      <c r="F40" s="52"/>
      <c r="G40" s="72"/>
      <c r="H40" s="72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>
        <f t="shared" si="1"/>
      </c>
      <c r="V40" s="49"/>
      <c r="W40" s="56"/>
      <c r="X40" s="56"/>
      <c r="Y40" s="57">
        <f>A40</f>
        <v>0</v>
      </c>
      <c r="Z40" s="58"/>
      <c r="AA40" s="59"/>
      <c r="AB40" s="59"/>
      <c r="AC40" s="59"/>
      <c r="AD40" s="59"/>
      <c r="AE40" s="60"/>
      <c r="AF40" s="60"/>
      <c r="AG40" s="60"/>
      <c r="AH40" s="61"/>
      <c r="AI40" s="61"/>
      <c r="AJ40" s="60"/>
      <c r="AK40" s="62"/>
      <c r="AL40" s="63"/>
      <c r="AM40" s="67"/>
      <c r="AN40" s="67"/>
      <c r="AO40" s="59">
        <f>ROUND(SUM(AK40:AL40),0)</f>
        <v>0</v>
      </c>
    </row>
    <row r="41" spans="1:41" s="66" customFormat="1" ht="19.5" customHeight="1">
      <c r="A41" s="97" t="s">
        <v>122</v>
      </c>
      <c r="B41" s="98"/>
      <c r="C41" s="48"/>
      <c r="D41" s="48"/>
      <c r="E41" s="49"/>
      <c r="F41" s="52"/>
      <c r="G41" s="72"/>
      <c r="H41" s="72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>
        <f t="shared" si="1"/>
      </c>
      <c r="V41" s="49"/>
      <c r="W41" s="56"/>
      <c r="X41" s="56"/>
      <c r="Y41" s="57" t="str">
        <f>A41</f>
        <v>减：车辆减值准备</v>
      </c>
      <c r="Z41" s="58"/>
      <c r="AA41" s="59"/>
      <c r="AB41" s="59"/>
      <c r="AC41" s="59"/>
      <c r="AD41" s="59"/>
      <c r="AE41" s="60"/>
      <c r="AF41" s="60"/>
      <c r="AG41" s="60"/>
      <c r="AH41" s="61"/>
      <c r="AI41" s="61"/>
      <c r="AJ41" s="60"/>
      <c r="AK41" s="62"/>
      <c r="AL41" s="63"/>
      <c r="AM41" s="67"/>
      <c r="AN41" s="67"/>
      <c r="AO41" s="59">
        <f>ROUND(SUM(AK41:AL41),0)</f>
        <v>0</v>
      </c>
    </row>
    <row r="42" spans="1:41" s="46" customFormat="1" ht="15" customHeight="1">
      <c r="A42" s="73"/>
      <c r="B42" s="73"/>
      <c r="C42" s="73"/>
      <c r="D42" s="73"/>
      <c r="E42" s="73"/>
      <c r="F42" s="73"/>
      <c r="G42" s="73"/>
      <c r="H42" s="73"/>
      <c r="I42" s="73"/>
      <c r="J42" s="66"/>
      <c r="K42" s="66"/>
      <c r="L42" s="66"/>
      <c r="M42" s="66"/>
      <c r="N42" s="73"/>
      <c r="O42" s="73"/>
      <c r="P42" s="73"/>
      <c r="Q42" s="73"/>
      <c r="R42" s="73"/>
      <c r="S42" s="74"/>
      <c r="T42" s="73"/>
      <c r="U42" s="73"/>
      <c r="V42" s="73"/>
      <c r="Y42" s="75"/>
      <c r="Z42" s="76"/>
      <c r="AA42" s="76"/>
      <c r="AB42" s="76"/>
      <c r="AC42" s="76"/>
      <c r="AD42" s="77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</row>
    <row r="43" spans="1:22" s="66" customFormat="1" ht="15" customHeight="1">
      <c r="A43" s="73"/>
      <c r="B43" s="78"/>
      <c r="C43" s="78"/>
      <c r="D43" s="78"/>
      <c r="E43" s="79"/>
      <c r="F43" s="78"/>
      <c r="G43" s="78"/>
      <c r="H43" s="78"/>
      <c r="I43" s="78"/>
      <c r="N43" s="79"/>
      <c r="O43" s="79"/>
      <c r="P43" s="79"/>
      <c r="Q43" s="79"/>
      <c r="R43" s="79"/>
      <c r="S43" s="80"/>
      <c r="T43" s="79"/>
      <c r="U43" s="79"/>
      <c r="V43" s="79"/>
    </row>
    <row r="44" spans="1:19" s="66" customFormat="1" ht="13.5">
      <c r="A44" s="81"/>
      <c r="B44" s="81"/>
      <c r="C44" s="81"/>
      <c r="D44" s="81"/>
      <c r="E44" s="81"/>
      <c r="F44" s="81"/>
      <c r="G44" s="81"/>
      <c r="H44" s="81"/>
      <c r="I44" s="81"/>
      <c r="S44" s="82"/>
    </row>
    <row r="45" spans="1:19" s="66" customFormat="1" ht="13.5">
      <c r="A45" s="81"/>
      <c r="B45" s="81"/>
      <c r="C45" s="81"/>
      <c r="E45" s="81"/>
      <c r="F45" s="81"/>
      <c r="G45" s="81"/>
      <c r="H45" s="81"/>
      <c r="I45" s="81"/>
      <c r="S45" s="82"/>
    </row>
    <row r="46" spans="1:19" s="66" customFormat="1" ht="13.5">
      <c r="A46" s="81"/>
      <c r="B46" s="81"/>
      <c r="C46" s="81"/>
      <c r="D46" s="81"/>
      <c r="E46" s="81"/>
      <c r="F46" s="81"/>
      <c r="G46" s="81"/>
      <c r="H46" s="81"/>
      <c r="I46" s="81"/>
      <c r="S46" s="82"/>
    </row>
    <row r="47" spans="1:19" s="66" customFormat="1" ht="13.5">
      <c r="A47" s="81"/>
      <c r="B47" s="81"/>
      <c r="C47" s="81"/>
      <c r="D47" s="81"/>
      <c r="E47" s="81"/>
      <c r="F47" s="81"/>
      <c r="G47" s="81"/>
      <c r="H47" s="81"/>
      <c r="I47" s="81"/>
      <c r="S47" s="82"/>
    </row>
    <row r="48" spans="1:19" s="66" customFormat="1" ht="13.5">
      <c r="A48" s="81"/>
      <c r="B48" s="81"/>
      <c r="C48" s="81"/>
      <c r="D48" s="81"/>
      <c r="E48" s="81"/>
      <c r="F48" s="81"/>
      <c r="G48" s="81"/>
      <c r="H48" s="81"/>
      <c r="I48" s="81"/>
      <c r="R48" s="83"/>
      <c r="S48" s="82"/>
    </row>
    <row r="49" spans="1:19" s="66" customFormat="1" ht="13.5">
      <c r="A49" s="81"/>
      <c r="B49" s="81"/>
      <c r="C49" s="81"/>
      <c r="D49" s="81"/>
      <c r="E49" s="81"/>
      <c r="F49" s="81"/>
      <c r="G49" s="81"/>
      <c r="H49" s="81"/>
      <c r="I49" s="81"/>
      <c r="S49" s="82"/>
    </row>
    <row r="50" spans="1:19" s="66" customFormat="1" ht="13.5">
      <c r="A50" s="81"/>
      <c r="B50" s="81"/>
      <c r="C50" s="81"/>
      <c r="D50" s="81"/>
      <c r="E50" s="81"/>
      <c r="F50" s="81"/>
      <c r="G50" s="81"/>
      <c r="H50" s="81"/>
      <c r="I50" s="81"/>
      <c r="S50" s="82"/>
    </row>
    <row r="51" spans="1:19" s="66" customFormat="1" ht="13.5">
      <c r="A51" s="81"/>
      <c r="B51" s="81"/>
      <c r="C51" s="81"/>
      <c r="D51" s="81"/>
      <c r="E51" s="81"/>
      <c r="F51" s="81"/>
      <c r="G51" s="81"/>
      <c r="H51" s="81"/>
      <c r="I51" s="81"/>
      <c r="S51" s="82"/>
    </row>
    <row r="52" spans="1:19" s="85" customFormat="1" ht="12.75">
      <c r="A52" s="84"/>
      <c r="B52" s="84"/>
      <c r="C52" s="84"/>
      <c r="D52" s="84"/>
      <c r="E52" s="84"/>
      <c r="F52" s="84"/>
      <c r="G52" s="84"/>
      <c r="H52" s="84"/>
      <c r="I52" s="84"/>
      <c r="S52" s="86"/>
    </row>
    <row r="53" spans="1:19" s="85" customFormat="1" ht="12.75">
      <c r="A53" s="84"/>
      <c r="B53" s="84"/>
      <c r="C53" s="84"/>
      <c r="D53" s="84"/>
      <c r="E53" s="84"/>
      <c r="F53" s="84"/>
      <c r="G53" s="84"/>
      <c r="H53" s="84"/>
      <c r="I53" s="84"/>
      <c r="S53" s="86"/>
    </row>
    <row r="54" spans="1:19" s="85" customFormat="1" ht="12.75">
      <c r="A54" s="84"/>
      <c r="B54" s="84"/>
      <c r="C54" s="84"/>
      <c r="D54" s="84"/>
      <c r="E54" s="84"/>
      <c r="F54" s="84"/>
      <c r="G54" s="84"/>
      <c r="H54" s="84"/>
      <c r="I54" s="84"/>
      <c r="S54" s="86"/>
    </row>
    <row r="55" spans="1:19" s="85" customFormat="1" ht="12.75">
      <c r="A55" s="84"/>
      <c r="B55" s="84"/>
      <c r="C55" s="84"/>
      <c r="D55" s="84"/>
      <c r="E55" s="84"/>
      <c r="F55" s="84"/>
      <c r="G55" s="84"/>
      <c r="H55" s="84"/>
      <c r="I55" s="84"/>
      <c r="S55" s="86"/>
    </row>
    <row r="56" spans="1:19" s="85" customFormat="1" ht="12.75">
      <c r="A56" s="84"/>
      <c r="B56" s="84"/>
      <c r="C56" s="84"/>
      <c r="D56" s="84"/>
      <c r="E56" s="84"/>
      <c r="F56" s="84"/>
      <c r="G56" s="84"/>
      <c r="H56" s="84"/>
      <c r="I56" s="84"/>
      <c r="S56" s="86"/>
    </row>
    <row r="57" spans="1:19" s="85" customFormat="1" ht="12.75">
      <c r="A57" s="84"/>
      <c r="B57" s="84"/>
      <c r="C57" s="84"/>
      <c r="D57" s="84"/>
      <c r="E57" s="84"/>
      <c r="F57" s="84"/>
      <c r="G57" s="84"/>
      <c r="H57" s="84"/>
      <c r="I57" s="84"/>
      <c r="S57" s="86"/>
    </row>
    <row r="58" spans="1:19" s="85" customFormat="1" ht="12.75">
      <c r="A58" s="84"/>
      <c r="B58" s="84"/>
      <c r="C58" s="84"/>
      <c r="D58" s="84"/>
      <c r="E58" s="84"/>
      <c r="F58" s="84"/>
      <c r="G58" s="84"/>
      <c r="H58" s="84"/>
      <c r="I58" s="84"/>
      <c r="S58" s="86"/>
    </row>
    <row r="59" spans="1:19" s="85" customFormat="1" ht="12.75">
      <c r="A59" s="84"/>
      <c r="B59" s="84"/>
      <c r="C59" s="84"/>
      <c r="D59" s="84"/>
      <c r="E59" s="84"/>
      <c r="F59" s="84"/>
      <c r="G59" s="84"/>
      <c r="H59" s="84"/>
      <c r="I59" s="84"/>
      <c r="S59" s="86"/>
    </row>
    <row r="60" spans="1:19" s="85" customFormat="1" ht="12.75">
      <c r="A60" s="84"/>
      <c r="B60" s="84"/>
      <c r="C60" s="84"/>
      <c r="D60" s="84"/>
      <c r="E60" s="84"/>
      <c r="F60" s="84"/>
      <c r="G60" s="84"/>
      <c r="H60" s="84"/>
      <c r="I60" s="84"/>
      <c r="S60" s="86"/>
    </row>
    <row r="61" spans="1:19" s="85" customFormat="1" ht="12.75">
      <c r="A61" s="84"/>
      <c r="B61" s="84"/>
      <c r="C61" s="84"/>
      <c r="D61" s="84"/>
      <c r="E61" s="84"/>
      <c r="F61" s="84"/>
      <c r="G61" s="84"/>
      <c r="H61" s="84"/>
      <c r="I61" s="84"/>
      <c r="S61" s="86"/>
    </row>
    <row r="62" spans="1:19" s="85" customFormat="1" ht="12.75">
      <c r="A62" s="84"/>
      <c r="B62" s="84"/>
      <c r="C62" s="84"/>
      <c r="D62" s="84"/>
      <c r="E62" s="84"/>
      <c r="F62" s="84"/>
      <c r="G62" s="84"/>
      <c r="H62" s="84"/>
      <c r="I62" s="84"/>
      <c r="S62" s="86"/>
    </row>
    <row r="63" spans="1:19" s="85" customFormat="1" ht="12.75">
      <c r="A63" s="84"/>
      <c r="B63" s="84"/>
      <c r="C63" s="84"/>
      <c r="D63" s="84"/>
      <c r="E63" s="84"/>
      <c r="F63" s="84"/>
      <c r="G63" s="84"/>
      <c r="H63" s="84"/>
      <c r="I63" s="84"/>
      <c r="S63" s="86"/>
    </row>
    <row r="64" spans="1:19" s="85" customFormat="1" ht="12.75">
      <c r="A64" s="84"/>
      <c r="B64" s="84"/>
      <c r="C64" s="84"/>
      <c r="D64" s="84"/>
      <c r="E64" s="84"/>
      <c r="F64" s="84"/>
      <c r="G64" s="84"/>
      <c r="H64" s="84"/>
      <c r="I64" s="84"/>
      <c r="S64" s="86"/>
    </row>
    <row r="65" spans="1:19" s="85" customFormat="1" ht="12.75">
      <c r="A65" s="84"/>
      <c r="B65" s="84"/>
      <c r="C65" s="84"/>
      <c r="D65" s="84"/>
      <c r="E65" s="84"/>
      <c r="F65" s="84"/>
      <c r="G65" s="84"/>
      <c r="H65" s="84"/>
      <c r="I65" s="84"/>
      <c r="S65" s="86"/>
    </row>
    <row r="66" spans="1:19" s="85" customFormat="1" ht="12.75">
      <c r="A66" s="84"/>
      <c r="B66" s="84"/>
      <c r="C66" s="84"/>
      <c r="D66" s="84"/>
      <c r="E66" s="84"/>
      <c r="F66" s="84"/>
      <c r="G66" s="84"/>
      <c r="H66" s="84"/>
      <c r="I66" s="84"/>
      <c r="S66" s="86"/>
    </row>
    <row r="67" spans="1:19" s="85" customFormat="1" ht="12.75">
      <c r="A67" s="84"/>
      <c r="B67" s="84"/>
      <c r="C67" s="84"/>
      <c r="D67" s="84"/>
      <c r="E67" s="84"/>
      <c r="F67" s="84"/>
      <c r="G67" s="84"/>
      <c r="H67" s="84"/>
      <c r="I67" s="84"/>
      <c r="S67" s="86"/>
    </row>
    <row r="68" spans="1:19" s="85" customFormat="1" ht="12.75">
      <c r="A68" s="84"/>
      <c r="B68" s="84"/>
      <c r="C68" s="84"/>
      <c r="D68" s="84"/>
      <c r="E68" s="84"/>
      <c r="F68" s="84"/>
      <c r="G68" s="84"/>
      <c r="H68" s="84"/>
      <c r="I68" s="84"/>
      <c r="S68" s="86"/>
    </row>
    <row r="69" spans="1:19" s="85" customFormat="1" ht="12.75">
      <c r="A69" s="84"/>
      <c r="B69" s="84"/>
      <c r="C69" s="84"/>
      <c r="D69" s="84"/>
      <c r="E69" s="84"/>
      <c r="F69" s="84"/>
      <c r="G69" s="84"/>
      <c r="H69" s="84"/>
      <c r="I69" s="84"/>
      <c r="S69" s="86"/>
    </row>
    <row r="70" spans="1:19" s="85" customFormat="1" ht="12.75">
      <c r="A70" s="84"/>
      <c r="B70" s="84"/>
      <c r="C70" s="84"/>
      <c r="D70" s="84"/>
      <c r="E70" s="84"/>
      <c r="F70" s="84"/>
      <c r="G70" s="84"/>
      <c r="H70" s="84"/>
      <c r="I70" s="84"/>
      <c r="S70" s="86"/>
    </row>
    <row r="71" spans="1:19" s="85" customFormat="1" ht="12.75">
      <c r="A71" s="84"/>
      <c r="B71" s="84"/>
      <c r="C71" s="84"/>
      <c r="D71" s="84"/>
      <c r="E71" s="84"/>
      <c r="F71" s="84"/>
      <c r="G71" s="84"/>
      <c r="H71" s="84"/>
      <c r="I71" s="84"/>
      <c r="S71" s="86"/>
    </row>
    <row r="72" spans="1:19" s="85" customFormat="1" ht="12.75">
      <c r="A72" s="84"/>
      <c r="B72" s="84"/>
      <c r="C72" s="84"/>
      <c r="D72" s="84"/>
      <c r="E72" s="84"/>
      <c r="F72" s="84"/>
      <c r="G72" s="84"/>
      <c r="H72" s="84"/>
      <c r="I72" s="84"/>
      <c r="S72" s="86"/>
    </row>
    <row r="73" spans="1:19" s="85" customFormat="1" ht="12.75">
      <c r="A73" s="84"/>
      <c r="B73" s="84"/>
      <c r="C73" s="84"/>
      <c r="D73" s="84"/>
      <c r="E73" s="84"/>
      <c r="F73" s="84"/>
      <c r="G73" s="84"/>
      <c r="H73" s="84"/>
      <c r="I73" s="84"/>
      <c r="S73" s="86"/>
    </row>
    <row r="74" spans="1:19" s="85" customFormat="1" ht="12.75">
      <c r="A74" s="84"/>
      <c r="B74" s="84"/>
      <c r="C74" s="84"/>
      <c r="D74" s="84"/>
      <c r="E74" s="84"/>
      <c r="F74" s="84"/>
      <c r="G74" s="84"/>
      <c r="H74" s="84"/>
      <c r="I74" s="84"/>
      <c r="S74" s="86"/>
    </row>
    <row r="75" spans="1:19" s="85" customFormat="1" ht="12.75">
      <c r="A75" s="84"/>
      <c r="B75" s="84"/>
      <c r="C75" s="84"/>
      <c r="D75" s="84"/>
      <c r="E75" s="84"/>
      <c r="F75" s="84"/>
      <c r="G75" s="84"/>
      <c r="H75" s="84"/>
      <c r="I75" s="84"/>
      <c r="S75" s="86"/>
    </row>
    <row r="76" spans="1:19" s="85" customFormat="1" ht="12.75">
      <c r="A76" s="84"/>
      <c r="B76" s="84"/>
      <c r="C76" s="84"/>
      <c r="D76" s="84"/>
      <c r="E76" s="84"/>
      <c r="F76" s="84"/>
      <c r="G76" s="84"/>
      <c r="H76" s="84"/>
      <c r="I76" s="84"/>
      <c r="S76" s="86"/>
    </row>
    <row r="77" spans="1:19" s="85" customFormat="1" ht="12.75">
      <c r="A77" s="84"/>
      <c r="B77" s="84"/>
      <c r="C77" s="84"/>
      <c r="D77" s="84"/>
      <c r="E77" s="84"/>
      <c r="F77" s="84"/>
      <c r="G77" s="84"/>
      <c r="H77" s="84"/>
      <c r="I77" s="84"/>
      <c r="S77" s="86"/>
    </row>
    <row r="78" spans="1:19" s="85" customFormat="1" ht="12.75">
      <c r="A78" s="84"/>
      <c r="B78" s="84"/>
      <c r="C78" s="84"/>
      <c r="D78" s="84"/>
      <c r="E78" s="84"/>
      <c r="F78" s="84"/>
      <c r="G78" s="84"/>
      <c r="H78" s="84"/>
      <c r="I78" s="84"/>
      <c r="S78" s="86"/>
    </row>
    <row r="79" spans="1:19" s="85" customFormat="1" ht="12.75">
      <c r="A79" s="84"/>
      <c r="B79" s="84"/>
      <c r="C79" s="84"/>
      <c r="D79" s="84"/>
      <c r="E79" s="84"/>
      <c r="F79" s="84"/>
      <c r="G79" s="84"/>
      <c r="H79" s="84"/>
      <c r="I79" s="84"/>
      <c r="S79" s="86"/>
    </row>
    <row r="80" spans="1:19" s="85" customFormat="1" ht="12.75">
      <c r="A80" s="84"/>
      <c r="B80" s="84"/>
      <c r="C80" s="84"/>
      <c r="D80" s="84"/>
      <c r="E80" s="84"/>
      <c r="F80" s="84"/>
      <c r="G80" s="84"/>
      <c r="H80" s="84"/>
      <c r="I80" s="84"/>
      <c r="S80" s="86"/>
    </row>
    <row r="81" spans="1:19" s="85" customFormat="1" ht="12.75">
      <c r="A81" s="84"/>
      <c r="B81" s="84"/>
      <c r="C81" s="84"/>
      <c r="D81" s="84"/>
      <c r="E81" s="84"/>
      <c r="F81" s="84"/>
      <c r="G81" s="84"/>
      <c r="H81" s="84"/>
      <c r="I81" s="84"/>
      <c r="S81" s="86"/>
    </row>
    <row r="82" spans="1:19" s="85" customFormat="1" ht="12.75">
      <c r="A82" s="84"/>
      <c r="B82" s="84"/>
      <c r="C82" s="84"/>
      <c r="D82" s="84"/>
      <c r="E82" s="84"/>
      <c r="F82" s="84"/>
      <c r="G82" s="84"/>
      <c r="H82" s="84"/>
      <c r="I82" s="84"/>
      <c r="S82" s="86"/>
    </row>
    <row r="83" spans="1:19" s="85" customFormat="1" ht="12.75">
      <c r="A83" s="84"/>
      <c r="B83" s="84"/>
      <c r="C83" s="84"/>
      <c r="D83" s="84"/>
      <c r="E83" s="84"/>
      <c r="F83" s="84"/>
      <c r="G83" s="84"/>
      <c r="H83" s="84"/>
      <c r="I83" s="84"/>
      <c r="S83" s="86"/>
    </row>
    <row r="84" spans="1:19" s="85" customFormat="1" ht="12.75">
      <c r="A84" s="84"/>
      <c r="B84" s="84"/>
      <c r="C84" s="84"/>
      <c r="D84" s="84"/>
      <c r="E84" s="84"/>
      <c r="F84" s="84"/>
      <c r="G84" s="84"/>
      <c r="H84" s="84"/>
      <c r="I84" s="84"/>
      <c r="S84" s="86"/>
    </row>
    <row r="85" spans="1:19" s="85" customFormat="1" ht="12.75">
      <c r="A85" s="84"/>
      <c r="B85" s="84"/>
      <c r="C85" s="84"/>
      <c r="D85" s="84"/>
      <c r="E85" s="84"/>
      <c r="F85" s="84"/>
      <c r="G85" s="84"/>
      <c r="H85" s="84"/>
      <c r="I85" s="84"/>
      <c r="S85" s="86"/>
    </row>
    <row r="86" spans="1:19" s="85" customFormat="1" ht="12.75">
      <c r="A86" s="84"/>
      <c r="B86" s="84"/>
      <c r="C86" s="84"/>
      <c r="D86" s="84"/>
      <c r="E86" s="84"/>
      <c r="F86" s="84"/>
      <c r="G86" s="84"/>
      <c r="H86" s="84"/>
      <c r="I86" s="84"/>
      <c r="S86" s="86"/>
    </row>
    <row r="87" spans="1:19" s="85" customFormat="1" ht="12.75">
      <c r="A87" s="84"/>
      <c r="B87" s="84"/>
      <c r="C87" s="84"/>
      <c r="D87" s="84"/>
      <c r="E87" s="84"/>
      <c r="F87" s="84"/>
      <c r="G87" s="84"/>
      <c r="H87" s="84"/>
      <c r="I87" s="84"/>
      <c r="S87" s="86"/>
    </row>
    <row r="88" spans="1:19" s="85" customFormat="1" ht="12.75">
      <c r="A88" s="84"/>
      <c r="B88" s="84"/>
      <c r="C88" s="84"/>
      <c r="D88" s="84"/>
      <c r="E88" s="84"/>
      <c r="F88" s="84"/>
      <c r="G88" s="84"/>
      <c r="H88" s="84"/>
      <c r="I88" s="84"/>
      <c r="S88" s="86"/>
    </row>
    <row r="89" spans="1:19" s="85" customFormat="1" ht="12.75">
      <c r="A89" s="84"/>
      <c r="B89" s="84"/>
      <c r="C89" s="84"/>
      <c r="D89" s="84"/>
      <c r="E89" s="84"/>
      <c r="F89" s="84"/>
      <c r="G89" s="84"/>
      <c r="H89" s="84"/>
      <c r="I89" s="84"/>
      <c r="S89" s="86"/>
    </row>
    <row r="90" spans="1:19" s="85" customFormat="1" ht="12.75">
      <c r="A90" s="84"/>
      <c r="B90" s="84"/>
      <c r="C90" s="84"/>
      <c r="D90" s="84"/>
      <c r="E90" s="84"/>
      <c r="F90" s="84"/>
      <c r="G90" s="84"/>
      <c r="H90" s="84"/>
      <c r="I90" s="84"/>
      <c r="S90" s="86"/>
    </row>
    <row r="91" spans="1:19" s="85" customFormat="1" ht="12.75">
      <c r="A91" s="84"/>
      <c r="B91" s="84"/>
      <c r="C91" s="84"/>
      <c r="D91" s="84"/>
      <c r="E91" s="84"/>
      <c r="F91" s="84"/>
      <c r="G91" s="84"/>
      <c r="H91" s="84"/>
      <c r="I91" s="84"/>
      <c r="S91" s="86"/>
    </row>
    <row r="92" spans="1:19" s="85" customFormat="1" ht="12.75">
      <c r="A92" s="84"/>
      <c r="B92" s="84"/>
      <c r="C92" s="84"/>
      <c r="D92" s="84"/>
      <c r="E92" s="84"/>
      <c r="F92" s="84"/>
      <c r="G92" s="84"/>
      <c r="H92" s="84"/>
      <c r="I92" s="84"/>
      <c r="S92" s="86"/>
    </row>
    <row r="93" spans="1:19" s="85" customFormat="1" ht="12.75">
      <c r="A93" s="84"/>
      <c r="B93" s="84"/>
      <c r="C93" s="84"/>
      <c r="D93" s="84"/>
      <c r="E93" s="84"/>
      <c r="F93" s="84"/>
      <c r="G93" s="84"/>
      <c r="H93" s="84"/>
      <c r="I93" s="84"/>
      <c r="S93" s="86"/>
    </row>
    <row r="94" spans="1:19" s="85" customFormat="1" ht="12.75">
      <c r="A94" s="84"/>
      <c r="B94" s="84"/>
      <c r="C94" s="84"/>
      <c r="D94" s="84"/>
      <c r="E94" s="84"/>
      <c r="F94" s="84"/>
      <c r="G94" s="84"/>
      <c r="H94" s="84"/>
      <c r="I94" s="84"/>
      <c r="S94" s="86"/>
    </row>
    <row r="95" spans="1:19" s="85" customFormat="1" ht="12.75">
      <c r="A95" s="84"/>
      <c r="B95" s="84"/>
      <c r="C95" s="84"/>
      <c r="D95" s="84"/>
      <c r="E95" s="84"/>
      <c r="F95" s="84"/>
      <c r="G95" s="84"/>
      <c r="H95" s="84"/>
      <c r="I95" s="84"/>
      <c r="S95" s="86"/>
    </row>
    <row r="96" spans="1:19" s="85" customFormat="1" ht="12.75">
      <c r="A96" s="84"/>
      <c r="B96" s="84"/>
      <c r="C96" s="84"/>
      <c r="D96" s="84"/>
      <c r="E96" s="84"/>
      <c r="F96" s="84"/>
      <c r="G96" s="84"/>
      <c r="H96" s="84"/>
      <c r="I96" s="84"/>
      <c r="S96" s="86"/>
    </row>
    <row r="97" spans="1:19" s="85" customFormat="1" ht="12.75">
      <c r="A97" s="84"/>
      <c r="B97" s="84"/>
      <c r="C97" s="84"/>
      <c r="D97" s="84"/>
      <c r="E97" s="84"/>
      <c r="F97" s="84"/>
      <c r="G97" s="84"/>
      <c r="H97" s="84"/>
      <c r="I97" s="84"/>
      <c r="S97" s="86"/>
    </row>
    <row r="98" spans="1:19" s="85" customFormat="1" ht="12.75">
      <c r="A98" s="84"/>
      <c r="B98" s="84"/>
      <c r="C98" s="84"/>
      <c r="D98" s="84"/>
      <c r="E98" s="84"/>
      <c r="F98" s="84"/>
      <c r="G98" s="84"/>
      <c r="H98" s="84"/>
      <c r="I98" s="84"/>
      <c r="S98" s="86"/>
    </row>
    <row r="99" spans="1:19" s="85" customFormat="1" ht="12.75">
      <c r="A99" s="84"/>
      <c r="B99" s="84"/>
      <c r="C99" s="84"/>
      <c r="D99" s="84"/>
      <c r="E99" s="84"/>
      <c r="F99" s="84"/>
      <c r="G99" s="84"/>
      <c r="H99" s="84"/>
      <c r="I99" s="84"/>
      <c r="S99" s="86"/>
    </row>
    <row r="100" spans="1:19" s="85" customFormat="1" ht="12.75">
      <c r="A100" s="84"/>
      <c r="B100" s="84"/>
      <c r="C100" s="84"/>
      <c r="D100" s="84"/>
      <c r="E100" s="84"/>
      <c r="F100" s="84"/>
      <c r="G100" s="84"/>
      <c r="H100" s="84"/>
      <c r="I100" s="84"/>
      <c r="S100" s="86"/>
    </row>
    <row r="101" spans="1:19" s="85" customFormat="1" ht="12.75">
      <c r="A101" s="84"/>
      <c r="B101" s="84"/>
      <c r="C101" s="84"/>
      <c r="D101" s="84"/>
      <c r="E101" s="84"/>
      <c r="F101" s="84"/>
      <c r="G101" s="84"/>
      <c r="H101" s="84"/>
      <c r="I101" s="84"/>
      <c r="S101" s="86"/>
    </row>
    <row r="102" spans="1:19" s="85" customFormat="1" ht="12.75">
      <c r="A102" s="84"/>
      <c r="B102" s="84"/>
      <c r="C102" s="84"/>
      <c r="D102" s="84"/>
      <c r="E102" s="84"/>
      <c r="F102" s="84"/>
      <c r="G102" s="84"/>
      <c r="H102" s="84"/>
      <c r="I102" s="84"/>
      <c r="S102" s="86"/>
    </row>
    <row r="103" spans="1:19" s="85" customFormat="1" ht="12.75">
      <c r="A103" s="84"/>
      <c r="B103" s="84"/>
      <c r="C103" s="84"/>
      <c r="D103" s="84"/>
      <c r="E103" s="84"/>
      <c r="F103" s="84"/>
      <c r="G103" s="84"/>
      <c r="H103" s="84"/>
      <c r="I103" s="84"/>
      <c r="S103" s="86"/>
    </row>
    <row r="104" spans="1:19" s="85" customFormat="1" ht="12.75">
      <c r="A104" s="84"/>
      <c r="B104" s="84"/>
      <c r="C104" s="84"/>
      <c r="D104" s="84"/>
      <c r="E104" s="84"/>
      <c r="F104" s="84"/>
      <c r="G104" s="84"/>
      <c r="H104" s="84"/>
      <c r="I104" s="84"/>
      <c r="S104" s="86"/>
    </row>
    <row r="105" spans="1:19" s="85" customFormat="1" ht="12.75">
      <c r="A105" s="84"/>
      <c r="B105" s="84"/>
      <c r="C105" s="84"/>
      <c r="D105" s="84"/>
      <c r="E105" s="84"/>
      <c r="F105" s="84"/>
      <c r="G105" s="84"/>
      <c r="H105" s="84"/>
      <c r="I105" s="84"/>
      <c r="S105" s="86"/>
    </row>
    <row r="106" spans="1:19" s="85" customFormat="1" ht="12.75">
      <c r="A106" s="84"/>
      <c r="B106" s="84"/>
      <c r="C106" s="84"/>
      <c r="D106" s="84"/>
      <c r="E106" s="84"/>
      <c r="F106" s="84"/>
      <c r="G106" s="84"/>
      <c r="H106" s="84"/>
      <c r="I106" s="84"/>
      <c r="S106" s="86"/>
    </row>
    <row r="107" spans="1:19" s="85" customFormat="1" ht="12.75">
      <c r="A107" s="84"/>
      <c r="B107" s="84"/>
      <c r="C107" s="84"/>
      <c r="D107" s="84"/>
      <c r="E107" s="84"/>
      <c r="F107" s="84"/>
      <c r="G107" s="84"/>
      <c r="H107" s="84"/>
      <c r="I107" s="84"/>
      <c r="S107" s="86"/>
    </row>
    <row r="108" spans="1:19" s="85" customFormat="1" ht="12.75">
      <c r="A108" s="84"/>
      <c r="B108" s="84"/>
      <c r="C108" s="84"/>
      <c r="D108" s="84"/>
      <c r="E108" s="84"/>
      <c r="F108" s="84"/>
      <c r="G108" s="84"/>
      <c r="H108" s="84"/>
      <c r="I108" s="84"/>
      <c r="S108" s="86"/>
    </row>
    <row r="109" spans="1:19" s="85" customFormat="1" ht="12.75">
      <c r="A109" s="84"/>
      <c r="B109" s="84"/>
      <c r="C109" s="84"/>
      <c r="D109" s="84"/>
      <c r="E109" s="84"/>
      <c r="F109" s="84"/>
      <c r="G109" s="84"/>
      <c r="H109" s="84"/>
      <c r="I109" s="84"/>
      <c r="S109" s="86"/>
    </row>
    <row r="110" spans="1:19" s="85" customFormat="1" ht="12.75">
      <c r="A110" s="84"/>
      <c r="B110" s="84"/>
      <c r="C110" s="84"/>
      <c r="D110" s="84"/>
      <c r="E110" s="84"/>
      <c r="F110" s="84"/>
      <c r="G110" s="84"/>
      <c r="H110" s="84"/>
      <c r="I110" s="84"/>
      <c r="S110" s="86"/>
    </row>
    <row r="111" spans="1:19" s="85" customFormat="1" ht="12.75">
      <c r="A111" s="84"/>
      <c r="B111" s="84"/>
      <c r="C111" s="84"/>
      <c r="D111" s="84"/>
      <c r="E111" s="84"/>
      <c r="F111" s="84"/>
      <c r="G111" s="84"/>
      <c r="H111" s="84"/>
      <c r="I111" s="84"/>
      <c r="S111" s="86"/>
    </row>
    <row r="112" spans="1:19" s="85" customFormat="1" ht="12.75">
      <c r="A112" s="84"/>
      <c r="B112" s="84"/>
      <c r="C112" s="84"/>
      <c r="D112" s="84"/>
      <c r="E112" s="84"/>
      <c r="F112" s="84"/>
      <c r="G112" s="84"/>
      <c r="H112" s="84"/>
      <c r="I112" s="84"/>
      <c r="S112" s="86"/>
    </row>
    <row r="113" spans="1:19" s="85" customFormat="1" ht="12.75">
      <c r="A113" s="84"/>
      <c r="B113" s="84"/>
      <c r="C113" s="84"/>
      <c r="D113" s="84"/>
      <c r="E113" s="84"/>
      <c r="F113" s="84"/>
      <c r="G113" s="84"/>
      <c r="H113" s="84"/>
      <c r="I113" s="84"/>
      <c r="S113" s="86"/>
    </row>
    <row r="114" spans="1:19" s="85" customFormat="1" ht="12.75">
      <c r="A114" s="84"/>
      <c r="B114" s="84"/>
      <c r="C114" s="84"/>
      <c r="D114" s="84"/>
      <c r="E114" s="84"/>
      <c r="F114" s="84"/>
      <c r="G114" s="84"/>
      <c r="H114" s="84"/>
      <c r="I114" s="84"/>
      <c r="S114" s="86"/>
    </row>
    <row r="115" spans="1:19" s="85" customFormat="1" ht="12.75">
      <c r="A115" s="84"/>
      <c r="B115" s="84"/>
      <c r="C115" s="84"/>
      <c r="D115" s="84"/>
      <c r="E115" s="84"/>
      <c r="F115" s="84"/>
      <c r="G115" s="84"/>
      <c r="H115" s="84"/>
      <c r="I115" s="84"/>
      <c r="S115" s="86"/>
    </row>
    <row r="116" spans="1:19" s="85" customFormat="1" ht="12.75">
      <c r="A116" s="84"/>
      <c r="B116" s="84"/>
      <c r="C116" s="84"/>
      <c r="D116" s="84"/>
      <c r="E116" s="84"/>
      <c r="F116" s="84"/>
      <c r="G116" s="84"/>
      <c r="H116" s="84"/>
      <c r="I116" s="84"/>
      <c r="S116" s="86"/>
    </row>
    <row r="117" spans="1:19" s="85" customFormat="1" ht="12.75">
      <c r="A117" s="84"/>
      <c r="B117" s="84"/>
      <c r="C117" s="84"/>
      <c r="D117" s="84"/>
      <c r="E117" s="84"/>
      <c r="F117" s="84"/>
      <c r="G117" s="84"/>
      <c r="H117" s="84"/>
      <c r="I117" s="84"/>
      <c r="S117" s="86"/>
    </row>
    <row r="118" spans="1:19" s="85" customFormat="1" ht="12.75">
      <c r="A118" s="84"/>
      <c r="B118" s="84"/>
      <c r="C118" s="84"/>
      <c r="D118" s="84"/>
      <c r="E118" s="84"/>
      <c r="F118" s="84"/>
      <c r="G118" s="84"/>
      <c r="H118" s="84"/>
      <c r="I118" s="84"/>
      <c r="S118" s="86"/>
    </row>
    <row r="119" spans="1:19" s="85" customFormat="1" ht="12.75">
      <c r="A119" s="84"/>
      <c r="B119" s="84"/>
      <c r="C119" s="84"/>
      <c r="D119" s="84"/>
      <c r="E119" s="84"/>
      <c r="F119" s="84"/>
      <c r="G119" s="84"/>
      <c r="H119" s="84"/>
      <c r="I119" s="84"/>
      <c r="S119" s="86"/>
    </row>
    <row r="120" spans="1:19" s="85" customFormat="1" ht="12.75">
      <c r="A120" s="84"/>
      <c r="B120" s="84"/>
      <c r="C120" s="84"/>
      <c r="D120" s="84"/>
      <c r="E120" s="84"/>
      <c r="F120" s="84"/>
      <c r="G120" s="84"/>
      <c r="H120" s="84"/>
      <c r="I120" s="84"/>
      <c r="S120" s="86"/>
    </row>
    <row r="121" spans="1:19" s="85" customFormat="1" ht="12.75">
      <c r="A121" s="84"/>
      <c r="B121" s="84"/>
      <c r="C121" s="84"/>
      <c r="D121" s="84"/>
      <c r="E121" s="84"/>
      <c r="F121" s="84"/>
      <c r="G121" s="84"/>
      <c r="H121" s="84"/>
      <c r="I121" s="84"/>
      <c r="S121" s="86"/>
    </row>
    <row r="122" spans="1:19" s="85" customFormat="1" ht="12.75">
      <c r="A122" s="84"/>
      <c r="B122" s="84"/>
      <c r="C122" s="84"/>
      <c r="D122" s="84"/>
      <c r="E122" s="84"/>
      <c r="F122" s="84"/>
      <c r="G122" s="84"/>
      <c r="H122" s="84"/>
      <c r="I122" s="84"/>
      <c r="S122" s="86"/>
    </row>
    <row r="123" spans="1:19" s="85" customFormat="1" ht="12.75">
      <c r="A123" s="84"/>
      <c r="B123" s="84"/>
      <c r="C123" s="84"/>
      <c r="D123" s="84"/>
      <c r="E123" s="84"/>
      <c r="F123" s="84"/>
      <c r="G123" s="84"/>
      <c r="H123" s="84"/>
      <c r="I123" s="84"/>
      <c r="S123" s="86"/>
    </row>
    <row r="124" spans="1:19" s="85" customFormat="1" ht="12.75">
      <c r="A124" s="84"/>
      <c r="B124" s="84"/>
      <c r="C124" s="84"/>
      <c r="D124" s="84"/>
      <c r="E124" s="84"/>
      <c r="F124" s="84"/>
      <c r="G124" s="84"/>
      <c r="H124" s="84"/>
      <c r="I124" s="84"/>
      <c r="S124" s="86"/>
    </row>
    <row r="125" spans="1:19" s="85" customFormat="1" ht="12.75">
      <c r="A125" s="84"/>
      <c r="B125" s="84"/>
      <c r="C125" s="84"/>
      <c r="D125" s="84"/>
      <c r="E125" s="84"/>
      <c r="F125" s="84"/>
      <c r="G125" s="84"/>
      <c r="H125" s="84"/>
      <c r="I125" s="84"/>
      <c r="S125" s="86"/>
    </row>
    <row r="126" spans="1:19" s="85" customFormat="1" ht="12.75">
      <c r="A126" s="84"/>
      <c r="B126" s="84"/>
      <c r="C126" s="84"/>
      <c r="D126" s="84"/>
      <c r="E126" s="84"/>
      <c r="F126" s="84"/>
      <c r="G126" s="84"/>
      <c r="H126" s="84"/>
      <c r="I126" s="84"/>
      <c r="S126" s="86"/>
    </row>
    <row r="127" spans="1:19" s="85" customFormat="1" ht="12.75">
      <c r="A127" s="84"/>
      <c r="B127" s="84"/>
      <c r="C127" s="84"/>
      <c r="D127" s="84"/>
      <c r="E127" s="84"/>
      <c r="F127" s="84"/>
      <c r="G127" s="84"/>
      <c r="H127" s="84"/>
      <c r="I127" s="84"/>
      <c r="S127" s="86"/>
    </row>
    <row r="128" spans="1:19" s="85" customFormat="1" ht="12.75">
      <c r="A128" s="84"/>
      <c r="B128" s="84"/>
      <c r="C128" s="84"/>
      <c r="D128" s="84"/>
      <c r="E128" s="84"/>
      <c r="F128" s="84"/>
      <c r="G128" s="84"/>
      <c r="H128" s="84"/>
      <c r="I128" s="84"/>
      <c r="S128" s="86"/>
    </row>
    <row r="129" spans="1:19" s="85" customFormat="1" ht="12.75">
      <c r="A129" s="84"/>
      <c r="B129" s="84"/>
      <c r="C129" s="84"/>
      <c r="D129" s="84"/>
      <c r="E129" s="84"/>
      <c r="F129" s="84"/>
      <c r="G129" s="84"/>
      <c r="H129" s="84"/>
      <c r="I129" s="84"/>
      <c r="S129" s="86"/>
    </row>
    <row r="130" spans="1:19" s="85" customFormat="1" ht="12.75">
      <c r="A130" s="84"/>
      <c r="B130" s="84"/>
      <c r="C130" s="84"/>
      <c r="D130" s="84"/>
      <c r="E130" s="84"/>
      <c r="F130" s="84"/>
      <c r="G130" s="84"/>
      <c r="H130" s="84"/>
      <c r="I130" s="84"/>
      <c r="S130" s="86"/>
    </row>
    <row r="131" spans="1:19" s="85" customFormat="1" ht="12.75">
      <c r="A131" s="84"/>
      <c r="B131" s="84"/>
      <c r="C131" s="84"/>
      <c r="D131" s="84"/>
      <c r="E131" s="84"/>
      <c r="F131" s="84"/>
      <c r="G131" s="84"/>
      <c r="H131" s="84"/>
      <c r="I131" s="84"/>
      <c r="S131" s="86"/>
    </row>
    <row r="132" spans="1:19" s="85" customFormat="1" ht="12.75">
      <c r="A132" s="84"/>
      <c r="B132" s="84"/>
      <c r="C132" s="84"/>
      <c r="D132" s="84"/>
      <c r="E132" s="84"/>
      <c r="F132" s="84"/>
      <c r="G132" s="84"/>
      <c r="H132" s="84"/>
      <c r="I132" s="84"/>
      <c r="S132" s="86"/>
    </row>
    <row r="133" spans="1:19" s="85" customFormat="1" ht="12.75">
      <c r="A133" s="84"/>
      <c r="B133" s="84"/>
      <c r="C133" s="84"/>
      <c r="D133" s="84"/>
      <c r="E133" s="84"/>
      <c r="F133" s="84"/>
      <c r="G133" s="84"/>
      <c r="H133" s="84"/>
      <c r="I133" s="84"/>
      <c r="S133" s="86"/>
    </row>
    <row r="134" spans="1:19" s="85" customFormat="1" ht="12.75">
      <c r="A134" s="84"/>
      <c r="B134" s="84"/>
      <c r="C134" s="84"/>
      <c r="D134" s="84"/>
      <c r="E134" s="84"/>
      <c r="F134" s="84"/>
      <c r="G134" s="84"/>
      <c r="H134" s="84"/>
      <c r="I134" s="84"/>
      <c r="S134" s="86"/>
    </row>
    <row r="135" spans="1:19" s="85" customFormat="1" ht="12.75">
      <c r="A135" s="84"/>
      <c r="B135" s="84"/>
      <c r="C135" s="84"/>
      <c r="D135" s="84"/>
      <c r="E135" s="84"/>
      <c r="F135" s="84"/>
      <c r="G135" s="84"/>
      <c r="H135" s="84"/>
      <c r="I135" s="84"/>
      <c r="S135" s="86"/>
    </row>
    <row r="136" spans="1:19" s="85" customFormat="1" ht="12.75">
      <c r="A136" s="84"/>
      <c r="B136" s="84"/>
      <c r="C136" s="84"/>
      <c r="D136" s="84"/>
      <c r="E136" s="84"/>
      <c r="F136" s="84"/>
      <c r="G136" s="84"/>
      <c r="H136" s="84"/>
      <c r="I136" s="84"/>
      <c r="S136" s="86"/>
    </row>
    <row r="137" spans="1:19" s="85" customFormat="1" ht="12.75">
      <c r="A137" s="84"/>
      <c r="B137" s="84"/>
      <c r="C137" s="84"/>
      <c r="D137" s="84"/>
      <c r="E137" s="84"/>
      <c r="F137" s="84"/>
      <c r="G137" s="84"/>
      <c r="H137" s="84"/>
      <c r="I137" s="84"/>
      <c r="S137" s="86"/>
    </row>
    <row r="138" spans="1:19" s="85" customFormat="1" ht="12.75">
      <c r="A138" s="84"/>
      <c r="B138" s="84"/>
      <c r="C138" s="84"/>
      <c r="D138" s="84"/>
      <c r="E138" s="84"/>
      <c r="F138" s="84"/>
      <c r="G138" s="84"/>
      <c r="H138" s="84"/>
      <c r="I138" s="84"/>
      <c r="S138" s="86"/>
    </row>
    <row r="139" spans="1:19" s="85" customFormat="1" ht="12.75">
      <c r="A139" s="84"/>
      <c r="B139" s="84"/>
      <c r="C139" s="84"/>
      <c r="D139" s="84"/>
      <c r="E139" s="84"/>
      <c r="F139" s="84"/>
      <c r="G139" s="84"/>
      <c r="H139" s="84"/>
      <c r="I139" s="84"/>
      <c r="S139" s="86"/>
    </row>
    <row r="140" spans="1:19" s="85" customFormat="1" ht="12.75">
      <c r="A140" s="84"/>
      <c r="B140" s="84"/>
      <c r="C140" s="84"/>
      <c r="D140" s="84"/>
      <c r="E140" s="84"/>
      <c r="F140" s="84"/>
      <c r="G140" s="84"/>
      <c r="H140" s="84"/>
      <c r="I140" s="84"/>
      <c r="S140" s="86"/>
    </row>
    <row r="141" spans="1:19" s="85" customFormat="1" ht="12.75">
      <c r="A141" s="84"/>
      <c r="B141" s="84"/>
      <c r="C141" s="84"/>
      <c r="D141" s="84"/>
      <c r="E141" s="84"/>
      <c r="F141" s="84"/>
      <c r="G141" s="84"/>
      <c r="H141" s="84"/>
      <c r="I141" s="84"/>
      <c r="S141" s="86"/>
    </row>
    <row r="142" spans="1:19" s="85" customFormat="1" ht="12.75">
      <c r="A142" s="84"/>
      <c r="B142" s="84"/>
      <c r="C142" s="84"/>
      <c r="D142" s="84"/>
      <c r="E142" s="84"/>
      <c r="F142" s="84"/>
      <c r="G142" s="84"/>
      <c r="H142" s="84"/>
      <c r="I142" s="84"/>
      <c r="S142" s="86"/>
    </row>
    <row r="143" spans="1:19" s="85" customFormat="1" ht="12.75">
      <c r="A143" s="84"/>
      <c r="B143" s="84"/>
      <c r="C143" s="84"/>
      <c r="D143" s="84"/>
      <c r="E143" s="84"/>
      <c r="F143" s="84"/>
      <c r="G143" s="84"/>
      <c r="H143" s="84"/>
      <c r="I143" s="84"/>
      <c r="S143" s="86"/>
    </row>
    <row r="144" spans="1:19" s="85" customFormat="1" ht="12.75">
      <c r="A144" s="84"/>
      <c r="B144" s="84"/>
      <c r="C144" s="84"/>
      <c r="D144" s="84"/>
      <c r="E144" s="84"/>
      <c r="F144" s="84"/>
      <c r="G144" s="84"/>
      <c r="H144" s="84"/>
      <c r="I144" s="84"/>
      <c r="S144" s="86"/>
    </row>
    <row r="145" spans="1:19" s="85" customFormat="1" ht="12.75">
      <c r="A145" s="84"/>
      <c r="B145" s="84"/>
      <c r="C145" s="84"/>
      <c r="D145" s="84"/>
      <c r="E145" s="84"/>
      <c r="F145" s="84"/>
      <c r="G145" s="84"/>
      <c r="H145" s="84"/>
      <c r="I145" s="84"/>
      <c r="S145" s="86"/>
    </row>
    <row r="146" spans="1:19" s="85" customFormat="1" ht="12.75">
      <c r="A146" s="84"/>
      <c r="B146" s="84"/>
      <c r="C146" s="84"/>
      <c r="D146" s="84"/>
      <c r="E146" s="84"/>
      <c r="F146" s="84"/>
      <c r="G146" s="84"/>
      <c r="H146" s="84"/>
      <c r="I146" s="84"/>
      <c r="S146" s="86"/>
    </row>
    <row r="147" spans="1:19" s="85" customFormat="1" ht="12.75">
      <c r="A147" s="84"/>
      <c r="B147" s="84"/>
      <c r="C147" s="84"/>
      <c r="D147" s="84"/>
      <c r="E147" s="84"/>
      <c r="F147" s="84"/>
      <c r="G147" s="84"/>
      <c r="H147" s="84"/>
      <c r="I147" s="84"/>
      <c r="S147" s="86"/>
    </row>
    <row r="148" spans="1:19" s="85" customFormat="1" ht="12.75">
      <c r="A148" s="84"/>
      <c r="B148" s="84"/>
      <c r="C148" s="84"/>
      <c r="D148" s="84"/>
      <c r="E148" s="84"/>
      <c r="F148" s="84"/>
      <c r="G148" s="84"/>
      <c r="H148" s="84"/>
      <c r="I148" s="84"/>
      <c r="S148" s="86"/>
    </row>
    <row r="149" spans="1:19" s="85" customFormat="1" ht="12.75">
      <c r="A149" s="84"/>
      <c r="B149" s="84"/>
      <c r="C149" s="84"/>
      <c r="D149" s="84"/>
      <c r="E149" s="84"/>
      <c r="F149" s="84"/>
      <c r="G149" s="84"/>
      <c r="H149" s="84"/>
      <c r="I149" s="84"/>
      <c r="S149" s="86"/>
    </row>
    <row r="150" spans="1:19" s="85" customFormat="1" ht="12.75">
      <c r="A150" s="84"/>
      <c r="B150" s="84"/>
      <c r="C150" s="84"/>
      <c r="D150" s="84"/>
      <c r="E150" s="84"/>
      <c r="F150" s="84"/>
      <c r="G150" s="84"/>
      <c r="H150" s="84"/>
      <c r="I150" s="84"/>
      <c r="S150" s="86"/>
    </row>
    <row r="151" spans="1:19" s="85" customFormat="1" ht="12.75">
      <c r="A151" s="84"/>
      <c r="B151" s="84"/>
      <c r="C151" s="84"/>
      <c r="D151" s="84"/>
      <c r="E151" s="84"/>
      <c r="F151" s="84"/>
      <c r="G151" s="84"/>
      <c r="H151" s="84"/>
      <c r="I151" s="84"/>
      <c r="S151" s="86"/>
    </row>
    <row r="152" spans="1:19" s="85" customFormat="1" ht="12.75">
      <c r="A152" s="84"/>
      <c r="B152" s="84"/>
      <c r="C152" s="84"/>
      <c r="D152" s="84"/>
      <c r="E152" s="84"/>
      <c r="F152" s="84"/>
      <c r="G152" s="84"/>
      <c r="H152" s="84"/>
      <c r="I152" s="84"/>
      <c r="S152" s="86"/>
    </row>
    <row r="153" spans="1:19" s="85" customFormat="1" ht="12.75">
      <c r="A153" s="84"/>
      <c r="B153" s="84"/>
      <c r="C153" s="84"/>
      <c r="D153" s="84"/>
      <c r="E153" s="84"/>
      <c r="F153" s="84"/>
      <c r="G153" s="84"/>
      <c r="H153" s="84"/>
      <c r="I153" s="84"/>
      <c r="S153" s="86"/>
    </row>
    <row r="154" spans="1:19" s="85" customFormat="1" ht="12.75">
      <c r="A154" s="84"/>
      <c r="B154" s="84"/>
      <c r="C154" s="84"/>
      <c r="D154" s="84"/>
      <c r="E154" s="84"/>
      <c r="F154" s="84"/>
      <c r="G154" s="84"/>
      <c r="H154" s="84"/>
      <c r="I154" s="84"/>
      <c r="S154" s="86"/>
    </row>
    <row r="155" spans="1:19" s="85" customFormat="1" ht="12.75">
      <c r="A155" s="84"/>
      <c r="B155" s="84"/>
      <c r="C155" s="84"/>
      <c r="D155" s="84"/>
      <c r="E155" s="84"/>
      <c r="F155" s="84"/>
      <c r="G155" s="84"/>
      <c r="H155" s="84"/>
      <c r="I155" s="84"/>
      <c r="S155" s="86"/>
    </row>
    <row r="156" spans="1:19" s="85" customFormat="1" ht="12.75">
      <c r="A156" s="84"/>
      <c r="B156" s="84"/>
      <c r="C156" s="84"/>
      <c r="D156" s="84"/>
      <c r="E156" s="84"/>
      <c r="F156" s="84"/>
      <c r="G156" s="84"/>
      <c r="H156" s="84"/>
      <c r="I156" s="84"/>
      <c r="S156" s="86"/>
    </row>
    <row r="157" spans="1:19" s="85" customFormat="1" ht="12.75">
      <c r="A157" s="84"/>
      <c r="B157" s="84"/>
      <c r="C157" s="84"/>
      <c r="D157" s="84"/>
      <c r="E157" s="84"/>
      <c r="F157" s="84"/>
      <c r="G157" s="84"/>
      <c r="H157" s="84"/>
      <c r="I157" s="84"/>
      <c r="S157" s="86"/>
    </row>
    <row r="158" spans="1:19" s="85" customFormat="1" ht="12.75">
      <c r="A158" s="84"/>
      <c r="B158" s="84"/>
      <c r="C158" s="84"/>
      <c r="D158" s="84"/>
      <c r="E158" s="84"/>
      <c r="F158" s="84"/>
      <c r="G158" s="84"/>
      <c r="H158" s="84"/>
      <c r="I158" s="84"/>
      <c r="S158" s="86"/>
    </row>
    <row r="159" spans="1:19" s="85" customFormat="1" ht="12.75">
      <c r="A159" s="84"/>
      <c r="B159" s="84"/>
      <c r="C159" s="84"/>
      <c r="D159" s="84"/>
      <c r="E159" s="84"/>
      <c r="F159" s="84"/>
      <c r="G159" s="84"/>
      <c r="H159" s="84"/>
      <c r="I159" s="84"/>
      <c r="S159" s="86"/>
    </row>
    <row r="160" spans="1:19" s="85" customFormat="1" ht="12.75">
      <c r="A160" s="84"/>
      <c r="B160" s="84"/>
      <c r="C160" s="84"/>
      <c r="D160" s="84"/>
      <c r="E160" s="84"/>
      <c r="F160" s="84"/>
      <c r="G160" s="84"/>
      <c r="H160" s="84"/>
      <c r="I160" s="84"/>
      <c r="S160" s="86"/>
    </row>
    <row r="161" spans="1:19" s="85" customFormat="1" ht="12.75">
      <c r="A161" s="84"/>
      <c r="B161" s="84"/>
      <c r="C161" s="84"/>
      <c r="D161" s="84"/>
      <c r="E161" s="84"/>
      <c r="F161" s="84"/>
      <c r="G161" s="84"/>
      <c r="H161" s="84"/>
      <c r="I161" s="84"/>
      <c r="S161" s="86"/>
    </row>
    <row r="162" spans="1:19" s="85" customFormat="1" ht="12.75">
      <c r="A162" s="84"/>
      <c r="B162" s="84"/>
      <c r="C162" s="84"/>
      <c r="D162" s="84"/>
      <c r="E162" s="84"/>
      <c r="F162" s="84"/>
      <c r="G162" s="84"/>
      <c r="H162" s="84"/>
      <c r="I162" s="84"/>
      <c r="S162" s="86"/>
    </row>
    <row r="163" spans="1:19" s="85" customFormat="1" ht="12.75">
      <c r="A163" s="84"/>
      <c r="B163" s="84"/>
      <c r="C163" s="84"/>
      <c r="D163" s="84"/>
      <c r="E163" s="84"/>
      <c r="F163" s="84"/>
      <c r="G163" s="84"/>
      <c r="H163" s="84"/>
      <c r="I163" s="84"/>
      <c r="S163" s="86"/>
    </row>
    <row r="164" spans="1:19" s="85" customFormat="1" ht="12.75">
      <c r="A164" s="84"/>
      <c r="B164" s="84"/>
      <c r="C164" s="84"/>
      <c r="D164" s="84"/>
      <c r="E164" s="84"/>
      <c r="F164" s="84"/>
      <c r="G164" s="84"/>
      <c r="H164" s="84"/>
      <c r="I164" s="84"/>
      <c r="S164" s="86"/>
    </row>
    <row r="165" spans="1:19" s="85" customFormat="1" ht="12.75">
      <c r="A165" s="84"/>
      <c r="B165" s="84"/>
      <c r="C165" s="84"/>
      <c r="D165" s="84"/>
      <c r="E165" s="84"/>
      <c r="F165" s="84"/>
      <c r="G165" s="84"/>
      <c r="H165" s="84"/>
      <c r="I165" s="84"/>
      <c r="S165" s="86"/>
    </row>
    <row r="166" spans="1:19" s="85" customFormat="1" ht="12.75">
      <c r="A166" s="84"/>
      <c r="B166" s="84"/>
      <c r="C166" s="84"/>
      <c r="D166" s="84"/>
      <c r="E166" s="84"/>
      <c r="F166" s="84"/>
      <c r="G166" s="84"/>
      <c r="H166" s="84"/>
      <c r="I166" s="84"/>
      <c r="S166" s="86"/>
    </row>
    <row r="167" spans="1:19" s="85" customFormat="1" ht="12.75">
      <c r="A167" s="84"/>
      <c r="B167" s="84"/>
      <c r="C167" s="84"/>
      <c r="D167" s="84"/>
      <c r="E167" s="84"/>
      <c r="F167" s="84"/>
      <c r="G167" s="84"/>
      <c r="H167" s="84"/>
      <c r="I167" s="84"/>
      <c r="S167" s="86"/>
    </row>
    <row r="168" spans="1:19" s="85" customFormat="1" ht="12.75">
      <c r="A168" s="84"/>
      <c r="B168" s="84"/>
      <c r="C168" s="84"/>
      <c r="D168" s="84"/>
      <c r="E168" s="84"/>
      <c r="F168" s="84"/>
      <c r="G168" s="84"/>
      <c r="H168" s="84"/>
      <c r="I168" s="84"/>
      <c r="S168" s="86"/>
    </row>
    <row r="169" spans="1:19" s="85" customFormat="1" ht="12.75">
      <c r="A169" s="84"/>
      <c r="B169" s="84"/>
      <c r="C169" s="84"/>
      <c r="D169" s="84"/>
      <c r="E169" s="84"/>
      <c r="F169" s="84"/>
      <c r="G169" s="84"/>
      <c r="H169" s="84"/>
      <c r="I169" s="84"/>
      <c r="S169" s="86"/>
    </row>
    <row r="170" spans="1:19" s="85" customFormat="1" ht="12.75">
      <c r="A170" s="84"/>
      <c r="B170" s="84"/>
      <c r="C170" s="84"/>
      <c r="D170" s="84"/>
      <c r="E170" s="84"/>
      <c r="F170" s="84"/>
      <c r="G170" s="84"/>
      <c r="H170" s="84"/>
      <c r="I170" s="84"/>
      <c r="S170" s="86"/>
    </row>
    <row r="171" spans="1:19" s="85" customFormat="1" ht="12.75">
      <c r="A171" s="84"/>
      <c r="B171" s="84"/>
      <c r="C171" s="84"/>
      <c r="D171" s="84"/>
      <c r="E171" s="84"/>
      <c r="F171" s="84"/>
      <c r="G171" s="84"/>
      <c r="H171" s="84"/>
      <c r="I171" s="84"/>
      <c r="S171" s="86"/>
    </row>
    <row r="172" spans="1:19" s="85" customFormat="1" ht="12.75">
      <c r="A172" s="84"/>
      <c r="B172" s="84"/>
      <c r="C172" s="84"/>
      <c r="D172" s="84"/>
      <c r="E172" s="84"/>
      <c r="F172" s="84"/>
      <c r="G172" s="84"/>
      <c r="H172" s="84"/>
      <c r="I172" s="84"/>
      <c r="S172" s="86"/>
    </row>
    <row r="173" spans="1:19" s="85" customFormat="1" ht="12.75">
      <c r="A173" s="84"/>
      <c r="B173" s="84"/>
      <c r="C173" s="84"/>
      <c r="D173" s="84"/>
      <c r="E173" s="84"/>
      <c r="F173" s="84"/>
      <c r="G173" s="84"/>
      <c r="H173" s="84"/>
      <c r="I173" s="84"/>
      <c r="S173" s="86"/>
    </row>
    <row r="174" spans="1:19" s="85" customFormat="1" ht="12.75">
      <c r="A174" s="84"/>
      <c r="B174" s="84"/>
      <c r="C174" s="84"/>
      <c r="D174" s="84"/>
      <c r="E174" s="84"/>
      <c r="F174" s="84"/>
      <c r="G174" s="84"/>
      <c r="H174" s="84"/>
      <c r="I174" s="84"/>
      <c r="S174" s="86"/>
    </row>
    <row r="175" spans="1:19" s="85" customFormat="1" ht="12.75">
      <c r="A175" s="84"/>
      <c r="B175" s="84"/>
      <c r="C175" s="84"/>
      <c r="D175" s="84"/>
      <c r="E175" s="84"/>
      <c r="F175" s="84"/>
      <c r="G175" s="84"/>
      <c r="H175" s="84"/>
      <c r="I175" s="84"/>
      <c r="S175" s="86"/>
    </row>
    <row r="176" spans="1:19" s="85" customFormat="1" ht="12.75">
      <c r="A176" s="84"/>
      <c r="B176" s="84"/>
      <c r="C176" s="84"/>
      <c r="D176" s="84"/>
      <c r="E176" s="84"/>
      <c r="F176" s="84"/>
      <c r="G176" s="84"/>
      <c r="H176" s="84"/>
      <c r="I176" s="84"/>
      <c r="S176" s="86"/>
    </row>
    <row r="177" spans="1:19" s="85" customFormat="1" ht="12.75">
      <c r="A177" s="84"/>
      <c r="B177" s="84"/>
      <c r="C177" s="84"/>
      <c r="D177" s="84"/>
      <c r="E177" s="84"/>
      <c r="F177" s="84"/>
      <c r="G177" s="84"/>
      <c r="H177" s="84"/>
      <c r="I177" s="84"/>
      <c r="S177" s="86"/>
    </row>
    <row r="178" spans="1:19" s="85" customFormat="1" ht="12.75">
      <c r="A178" s="84"/>
      <c r="B178" s="84"/>
      <c r="C178" s="84"/>
      <c r="D178" s="84"/>
      <c r="E178" s="84"/>
      <c r="F178" s="84"/>
      <c r="G178" s="84"/>
      <c r="H178" s="84"/>
      <c r="I178" s="84"/>
      <c r="S178" s="86"/>
    </row>
    <row r="179" spans="1:19" s="85" customFormat="1" ht="12.75">
      <c r="A179" s="84"/>
      <c r="B179" s="84"/>
      <c r="C179" s="84"/>
      <c r="D179" s="84"/>
      <c r="E179" s="84"/>
      <c r="F179" s="84"/>
      <c r="G179" s="84"/>
      <c r="H179" s="84"/>
      <c r="I179" s="84"/>
      <c r="S179" s="86"/>
    </row>
    <row r="180" spans="1:19" s="85" customFormat="1" ht="12.75">
      <c r="A180" s="84"/>
      <c r="B180" s="84"/>
      <c r="C180" s="84"/>
      <c r="D180" s="84"/>
      <c r="E180" s="84"/>
      <c r="F180" s="84"/>
      <c r="G180" s="84"/>
      <c r="H180" s="84"/>
      <c r="I180" s="84"/>
      <c r="S180" s="86"/>
    </row>
    <row r="181" spans="1:19" s="85" customFormat="1" ht="12.75">
      <c r="A181" s="84"/>
      <c r="B181" s="84"/>
      <c r="C181" s="84"/>
      <c r="D181" s="84"/>
      <c r="E181" s="84"/>
      <c r="F181" s="84"/>
      <c r="G181" s="84"/>
      <c r="H181" s="84"/>
      <c r="I181" s="84"/>
      <c r="S181" s="86"/>
    </row>
    <row r="182" spans="1:19" s="85" customFormat="1" ht="12.75">
      <c r="A182" s="84"/>
      <c r="B182" s="84"/>
      <c r="C182" s="84"/>
      <c r="D182" s="84"/>
      <c r="E182" s="84"/>
      <c r="F182" s="84"/>
      <c r="G182" s="84"/>
      <c r="H182" s="84"/>
      <c r="I182" s="84"/>
      <c r="S182" s="86"/>
    </row>
    <row r="183" spans="1:19" s="85" customFormat="1" ht="12.75">
      <c r="A183" s="84"/>
      <c r="B183" s="84"/>
      <c r="C183" s="84"/>
      <c r="D183" s="84"/>
      <c r="E183" s="84"/>
      <c r="F183" s="84"/>
      <c r="G183" s="84"/>
      <c r="H183" s="84"/>
      <c r="I183" s="84"/>
      <c r="S183" s="86"/>
    </row>
    <row r="184" spans="1:19" s="85" customFormat="1" ht="12.75">
      <c r="A184" s="84"/>
      <c r="B184" s="84"/>
      <c r="C184" s="84"/>
      <c r="D184" s="84"/>
      <c r="E184" s="84"/>
      <c r="F184" s="84"/>
      <c r="G184" s="84"/>
      <c r="H184" s="84"/>
      <c r="I184" s="84"/>
      <c r="S184" s="86"/>
    </row>
    <row r="185" spans="1:19" s="85" customFormat="1" ht="12.75">
      <c r="A185" s="84"/>
      <c r="B185" s="84"/>
      <c r="C185" s="84"/>
      <c r="D185" s="84"/>
      <c r="E185" s="84"/>
      <c r="F185" s="84"/>
      <c r="G185" s="84"/>
      <c r="H185" s="84"/>
      <c r="I185" s="84"/>
      <c r="S185" s="86"/>
    </row>
    <row r="186" spans="1:19" s="85" customFormat="1" ht="12.75">
      <c r="A186" s="84"/>
      <c r="B186" s="84"/>
      <c r="C186" s="84"/>
      <c r="D186" s="84"/>
      <c r="E186" s="84"/>
      <c r="F186" s="84"/>
      <c r="G186" s="84"/>
      <c r="H186" s="84"/>
      <c r="I186" s="84"/>
      <c r="S186" s="86"/>
    </row>
    <row r="187" spans="1:19" s="85" customFormat="1" ht="12.75">
      <c r="A187" s="84"/>
      <c r="B187" s="84"/>
      <c r="C187" s="84"/>
      <c r="D187" s="84"/>
      <c r="E187" s="84"/>
      <c r="F187" s="84"/>
      <c r="G187" s="84"/>
      <c r="H187" s="84"/>
      <c r="I187" s="84"/>
      <c r="S187" s="86"/>
    </row>
    <row r="188" spans="1:19" s="85" customFormat="1" ht="12.75">
      <c r="A188" s="84"/>
      <c r="B188" s="84"/>
      <c r="C188" s="84"/>
      <c r="D188" s="84"/>
      <c r="E188" s="84"/>
      <c r="F188" s="84"/>
      <c r="G188" s="84"/>
      <c r="H188" s="84"/>
      <c r="I188" s="84"/>
      <c r="S188" s="86"/>
    </row>
    <row r="189" spans="1:19" s="85" customFormat="1" ht="12.75">
      <c r="A189" s="84"/>
      <c r="B189" s="84"/>
      <c r="C189" s="84"/>
      <c r="D189" s="84"/>
      <c r="E189" s="84"/>
      <c r="F189" s="84"/>
      <c r="G189" s="84"/>
      <c r="H189" s="84"/>
      <c r="I189" s="84"/>
      <c r="S189" s="86"/>
    </row>
    <row r="190" spans="1:19" s="85" customFormat="1" ht="12.75">
      <c r="A190" s="84"/>
      <c r="B190" s="84"/>
      <c r="C190" s="84"/>
      <c r="D190" s="84"/>
      <c r="E190" s="84"/>
      <c r="F190" s="84"/>
      <c r="G190" s="84"/>
      <c r="H190" s="84"/>
      <c r="I190" s="84"/>
      <c r="S190" s="86"/>
    </row>
    <row r="191" spans="1:19" s="85" customFormat="1" ht="12.75">
      <c r="A191" s="84"/>
      <c r="B191" s="84"/>
      <c r="C191" s="84"/>
      <c r="D191" s="84"/>
      <c r="E191" s="84"/>
      <c r="F191" s="84"/>
      <c r="G191" s="84"/>
      <c r="H191" s="84"/>
      <c r="I191" s="84"/>
      <c r="S191" s="86"/>
    </row>
    <row r="192" spans="1:19" s="85" customFormat="1" ht="12.75">
      <c r="A192" s="84"/>
      <c r="B192" s="84"/>
      <c r="C192" s="84"/>
      <c r="D192" s="84"/>
      <c r="E192" s="84"/>
      <c r="F192" s="84"/>
      <c r="G192" s="84"/>
      <c r="H192" s="84"/>
      <c r="I192" s="84"/>
      <c r="S192" s="86"/>
    </row>
    <row r="193" spans="1:19" s="85" customFormat="1" ht="12.75">
      <c r="A193" s="84"/>
      <c r="B193" s="84"/>
      <c r="C193" s="84"/>
      <c r="D193" s="84"/>
      <c r="E193" s="84"/>
      <c r="F193" s="84"/>
      <c r="G193" s="84"/>
      <c r="H193" s="84"/>
      <c r="I193" s="84"/>
      <c r="S193" s="86"/>
    </row>
    <row r="194" spans="1:19" s="85" customFormat="1" ht="12.75">
      <c r="A194" s="84"/>
      <c r="B194" s="84"/>
      <c r="C194" s="84"/>
      <c r="D194" s="84"/>
      <c r="E194" s="84"/>
      <c r="F194" s="84"/>
      <c r="G194" s="84"/>
      <c r="H194" s="84"/>
      <c r="I194" s="84"/>
      <c r="S194" s="86"/>
    </row>
    <row r="195" spans="1:19" s="85" customFormat="1" ht="12.75">
      <c r="A195" s="84"/>
      <c r="B195" s="84"/>
      <c r="C195" s="84"/>
      <c r="D195" s="84"/>
      <c r="E195" s="84"/>
      <c r="F195" s="84"/>
      <c r="G195" s="84"/>
      <c r="H195" s="84"/>
      <c r="I195" s="84"/>
      <c r="S195" s="86"/>
    </row>
    <row r="196" spans="1:19" s="85" customFormat="1" ht="12.75">
      <c r="A196" s="84"/>
      <c r="B196" s="84"/>
      <c r="C196" s="84"/>
      <c r="D196" s="84"/>
      <c r="E196" s="84"/>
      <c r="F196" s="84"/>
      <c r="G196" s="84"/>
      <c r="H196" s="84"/>
      <c r="I196" s="84"/>
      <c r="S196" s="86"/>
    </row>
    <row r="197" spans="1:19" s="85" customFormat="1" ht="12.75">
      <c r="A197" s="84"/>
      <c r="B197" s="84"/>
      <c r="C197" s="84"/>
      <c r="D197" s="84"/>
      <c r="E197" s="84"/>
      <c r="F197" s="84"/>
      <c r="G197" s="84"/>
      <c r="H197" s="84"/>
      <c r="I197" s="84"/>
      <c r="S197" s="86"/>
    </row>
    <row r="198" spans="1:19" s="85" customFormat="1" ht="12.75">
      <c r="A198" s="84"/>
      <c r="B198" s="84"/>
      <c r="C198" s="84"/>
      <c r="D198" s="84"/>
      <c r="E198" s="84"/>
      <c r="F198" s="84"/>
      <c r="G198" s="84"/>
      <c r="H198" s="84"/>
      <c r="I198" s="84"/>
      <c r="S198" s="86"/>
    </row>
    <row r="199" spans="1:19" s="85" customFormat="1" ht="12.75">
      <c r="A199" s="84"/>
      <c r="B199" s="84"/>
      <c r="C199" s="84"/>
      <c r="D199" s="84"/>
      <c r="E199" s="84"/>
      <c r="F199" s="84"/>
      <c r="G199" s="84"/>
      <c r="H199" s="84"/>
      <c r="I199" s="84"/>
      <c r="S199" s="86"/>
    </row>
    <row r="200" spans="1:19" s="85" customFormat="1" ht="12.75">
      <c r="A200" s="84"/>
      <c r="B200" s="84"/>
      <c r="C200" s="84"/>
      <c r="D200" s="84"/>
      <c r="E200" s="84"/>
      <c r="F200" s="84"/>
      <c r="G200" s="84"/>
      <c r="H200" s="84"/>
      <c r="I200" s="84"/>
      <c r="S200" s="86"/>
    </row>
    <row r="201" spans="1:19" s="85" customFormat="1" ht="12.75">
      <c r="A201" s="84"/>
      <c r="B201" s="84"/>
      <c r="C201" s="84"/>
      <c r="D201" s="84"/>
      <c r="E201" s="84"/>
      <c r="F201" s="84"/>
      <c r="G201" s="84"/>
      <c r="H201" s="84"/>
      <c r="I201" s="84"/>
      <c r="S201" s="86"/>
    </row>
    <row r="202" spans="1:19" s="85" customFormat="1" ht="12.75">
      <c r="A202" s="84"/>
      <c r="B202" s="84"/>
      <c r="C202" s="84"/>
      <c r="D202" s="84"/>
      <c r="E202" s="84"/>
      <c r="F202" s="84"/>
      <c r="G202" s="84"/>
      <c r="H202" s="84"/>
      <c r="I202" s="84"/>
      <c r="S202" s="86"/>
    </row>
    <row r="203" spans="1:19" s="85" customFormat="1" ht="12.75">
      <c r="A203" s="84"/>
      <c r="B203" s="84"/>
      <c r="C203" s="84"/>
      <c r="D203" s="84"/>
      <c r="E203" s="84"/>
      <c r="F203" s="84"/>
      <c r="G203" s="84"/>
      <c r="H203" s="84"/>
      <c r="I203" s="84"/>
      <c r="S203" s="86"/>
    </row>
    <row r="204" spans="1:19" s="85" customFormat="1" ht="12.75">
      <c r="A204" s="84"/>
      <c r="B204" s="84"/>
      <c r="C204" s="84"/>
      <c r="D204" s="84"/>
      <c r="E204" s="84"/>
      <c r="F204" s="84"/>
      <c r="G204" s="84"/>
      <c r="H204" s="84"/>
      <c r="I204" s="84"/>
      <c r="S204" s="86"/>
    </row>
    <row r="205" spans="1:19" s="85" customFormat="1" ht="12.75">
      <c r="A205" s="84"/>
      <c r="B205" s="84"/>
      <c r="C205" s="84"/>
      <c r="D205" s="84"/>
      <c r="E205" s="84"/>
      <c r="F205" s="84"/>
      <c r="G205" s="84"/>
      <c r="H205" s="84"/>
      <c r="I205" s="84"/>
      <c r="S205" s="86"/>
    </row>
    <row r="206" spans="1:19" s="85" customFormat="1" ht="12.75">
      <c r="A206" s="84"/>
      <c r="B206" s="84"/>
      <c r="C206" s="84"/>
      <c r="D206" s="84"/>
      <c r="E206" s="84"/>
      <c r="F206" s="84"/>
      <c r="G206" s="84"/>
      <c r="H206" s="84"/>
      <c r="I206" s="84"/>
      <c r="S206" s="86"/>
    </row>
    <row r="207" spans="1:19" s="85" customFormat="1" ht="12.75">
      <c r="A207" s="84"/>
      <c r="B207" s="84"/>
      <c r="C207" s="84"/>
      <c r="D207" s="84"/>
      <c r="E207" s="84"/>
      <c r="F207" s="84"/>
      <c r="G207" s="84"/>
      <c r="H207" s="84"/>
      <c r="I207" s="84"/>
      <c r="S207" s="86"/>
    </row>
    <row r="208" spans="1:19" s="85" customFormat="1" ht="12.75">
      <c r="A208" s="84"/>
      <c r="B208" s="84"/>
      <c r="C208" s="84"/>
      <c r="D208" s="84"/>
      <c r="E208" s="84"/>
      <c r="F208" s="84"/>
      <c r="G208" s="84"/>
      <c r="H208" s="84"/>
      <c r="I208" s="84"/>
      <c r="S208" s="86"/>
    </row>
    <row r="209" spans="1:19" s="85" customFormat="1" ht="12.75">
      <c r="A209" s="84"/>
      <c r="B209" s="84"/>
      <c r="C209" s="84"/>
      <c r="D209" s="84"/>
      <c r="E209" s="84"/>
      <c r="F209" s="84"/>
      <c r="G209" s="84"/>
      <c r="H209" s="84"/>
      <c r="I209" s="84"/>
      <c r="S209" s="86"/>
    </row>
    <row r="210" spans="1:19" s="85" customFormat="1" ht="12.75">
      <c r="A210" s="84"/>
      <c r="B210" s="84"/>
      <c r="C210" s="84"/>
      <c r="D210" s="84"/>
      <c r="E210" s="84"/>
      <c r="F210" s="84"/>
      <c r="G210" s="84"/>
      <c r="H210" s="84"/>
      <c r="I210" s="84"/>
      <c r="S210" s="86"/>
    </row>
    <row r="211" spans="1:19" s="85" customFormat="1" ht="12.75">
      <c r="A211" s="84"/>
      <c r="B211" s="84"/>
      <c r="C211" s="84"/>
      <c r="D211" s="84"/>
      <c r="E211" s="84"/>
      <c r="F211" s="84"/>
      <c r="G211" s="84"/>
      <c r="H211" s="84"/>
      <c r="I211" s="84"/>
      <c r="S211" s="86"/>
    </row>
    <row r="212" spans="1:19" s="85" customFormat="1" ht="12.75">
      <c r="A212" s="84"/>
      <c r="B212" s="84"/>
      <c r="C212" s="84"/>
      <c r="D212" s="84"/>
      <c r="E212" s="84"/>
      <c r="F212" s="84"/>
      <c r="G212" s="84"/>
      <c r="H212" s="84"/>
      <c r="I212" s="84"/>
      <c r="S212" s="86"/>
    </row>
    <row r="213" spans="1:19" s="85" customFormat="1" ht="12.75">
      <c r="A213" s="84"/>
      <c r="B213" s="84"/>
      <c r="C213" s="84"/>
      <c r="D213" s="84"/>
      <c r="E213" s="84"/>
      <c r="F213" s="84"/>
      <c r="G213" s="84"/>
      <c r="H213" s="84"/>
      <c r="I213" s="84"/>
      <c r="S213" s="86"/>
    </row>
    <row r="214" spans="1:19" s="85" customFormat="1" ht="12.75">
      <c r="A214" s="84"/>
      <c r="B214" s="84"/>
      <c r="C214" s="84"/>
      <c r="D214" s="84"/>
      <c r="E214" s="84"/>
      <c r="F214" s="84"/>
      <c r="G214" s="84"/>
      <c r="H214" s="84"/>
      <c r="I214" s="84"/>
      <c r="S214" s="86"/>
    </row>
    <row r="215" spans="1:19" s="85" customFormat="1" ht="12.75">
      <c r="A215" s="84"/>
      <c r="B215" s="84"/>
      <c r="C215" s="84"/>
      <c r="D215" s="84"/>
      <c r="E215" s="84"/>
      <c r="F215" s="84"/>
      <c r="G215" s="84"/>
      <c r="H215" s="84"/>
      <c r="I215" s="84"/>
      <c r="S215" s="86"/>
    </row>
    <row r="216" spans="1:19" s="85" customFormat="1" ht="12.75">
      <c r="A216" s="84"/>
      <c r="B216" s="84"/>
      <c r="C216" s="84"/>
      <c r="D216" s="84"/>
      <c r="E216" s="84"/>
      <c r="F216" s="84"/>
      <c r="G216" s="84"/>
      <c r="H216" s="84"/>
      <c r="I216" s="84"/>
      <c r="S216" s="86"/>
    </row>
    <row r="217" spans="1:19" s="85" customFormat="1" ht="12.75">
      <c r="A217" s="84"/>
      <c r="B217" s="84"/>
      <c r="C217" s="84"/>
      <c r="D217" s="84"/>
      <c r="E217" s="84"/>
      <c r="F217" s="84"/>
      <c r="G217" s="84"/>
      <c r="H217" s="84"/>
      <c r="I217" s="84"/>
      <c r="S217" s="86"/>
    </row>
    <row r="218" spans="1:19" s="85" customFormat="1" ht="12.75">
      <c r="A218" s="84"/>
      <c r="B218" s="84"/>
      <c r="C218" s="84"/>
      <c r="D218" s="84"/>
      <c r="E218" s="84"/>
      <c r="F218" s="84"/>
      <c r="G218" s="84"/>
      <c r="H218" s="84"/>
      <c r="I218" s="84"/>
      <c r="S218" s="86"/>
    </row>
    <row r="219" spans="1:19" s="85" customFormat="1" ht="12.75">
      <c r="A219" s="84"/>
      <c r="B219" s="84"/>
      <c r="C219" s="84"/>
      <c r="D219" s="84"/>
      <c r="E219" s="84"/>
      <c r="F219" s="84"/>
      <c r="G219" s="84"/>
      <c r="H219" s="84"/>
      <c r="I219" s="84"/>
      <c r="S219" s="86"/>
    </row>
    <row r="220" spans="1:19" s="85" customFormat="1" ht="12.75">
      <c r="A220" s="84"/>
      <c r="B220" s="84"/>
      <c r="C220" s="84"/>
      <c r="D220" s="84"/>
      <c r="E220" s="84"/>
      <c r="F220" s="84"/>
      <c r="G220" s="84"/>
      <c r="H220" s="84"/>
      <c r="I220" s="84"/>
      <c r="S220" s="86"/>
    </row>
    <row r="221" spans="1:19" s="85" customFormat="1" ht="12.75">
      <c r="A221" s="84"/>
      <c r="B221" s="84"/>
      <c r="C221" s="84"/>
      <c r="D221" s="84"/>
      <c r="E221" s="84"/>
      <c r="F221" s="84"/>
      <c r="G221" s="84"/>
      <c r="H221" s="84"/>
      <c r="I221" s="84"/>
      <c r="S221" s="86"/>
    </row>
    <row r="222" spans="1:19" s="85" customFormat="1" ht="12.75">
      <c r="A222" s="84"/>
      <c r="B222" s="84"/>
      <c r="C222" s="84"/>
      <c r="D222" s="84"/>
      <c r="E222" s="84"/>
      <c r="F222" s="84"/>
      <c r="G222" s="84"/>
      <c r="H222" s="84"/>
      <c r="I222" s="84"/>
      <c r="S222" s="86"/>
    </row>
    <row r="223" spans="1:19" s="85" customFormat="1" ht="12.75">
      <c r="A223" s="84"/>
      <c r="B223" s="84"/>
      <c r="C223" s="84"/>
      <c r="D223" s="84"/>
      <c r="E223" s="84"/>
      <c r="F223" s="84"/>
      <c r="G223" s="84"/>
      <c r="H223" s="84"/>
      <c r="I223" s="84"/>
      <c r="S223" s="86"/>
    </row>
    <row r="224" spans="1:19" s="85" customFormat="1" ht="12.75">
      <c r="A224" s="84"/>
      <c r="B224" s="84"/>
      <c r="C224" s="84"/>
      <c r="D224" s="84"/>
      <c r="E224" s="84"/>
      <c r="F224" s="84"/>
      <c r="G224" s="84"/>
      <c r="H224" s="84"/>
      <c r="I224" s="84"/>
      <c r="S224" s="86"/>
    </row>
    <row r="225" spans="1:19" s="85" customFormat="1" ht="12.75">
      <c r="A225" s="84"/>
      <c r="B225" s="84"/>
      <c r="C225" s="84"/>
      <c r="D225" s="84"/>
      <c r="E225" s="84"/>
      <c r="F225" s="84"/>
      <c r="G225" s="84"/>
      <c r="H225" s="84"/>
      <c r="I225" s="84"/>
      <c r="S225" s="86"/>
    </row>
    <row r="226" spans="1:19" s="85" customFormat="1" ht="12.75">
      <c r="A226" s="84"/>
      <c r="B226" s="84"/>
      <c r="C226" s="84"/>
      <c r="D226" s="84"/>
      <c r="E226" s="84"/>
      <c r="F226" s="84"/>
      <c r="G226" s="84"/>
      <c r="H226" s="84"/>
      <c r="I226" s="84"/>
      <c r="S226" s="86"/>
    </row>
    <row r="227" spans="1:19" s="85" customFormat="1" ht="12.75">
      <c r="A227" s="84"/>
      <c r="B227" s="84"/>
      <c r="C227" s="84"/>
      <c r="D227" s="84"/>
      <c r="E227" s="84"/>
      <c r="F227" s="84"/>
      <c r="G227" s="84"/>
      <c r="H227" s="84"/>
      <c r="I227" s="84"/>
      <c r="S227" s="86"/>
    </row>
    <row r="228" spans="1:19" s="85" customFormat="1" ht="12.75">
      <c r="A228" s="84"/>
      <c r="B228" s="84"/>
      <c r="C228" s="84"/>
      <c r="D228" s="84"/>
      <c r="E228" s="84"/>
      <c r="F228" s="84"/>
      <c r="G228" s="84"/>
      <c r="H228" s="84"/>
      <c r="I228" s="84"/>
      <c r="S228" s="86"/>
    </row>
    <row r="229" spans="1:19" s="85" customFormat="1" ht="12.75">
      <c r="A229" s="84"/>
      <c r="B229" s="84"/>
      <c r="C229" s="84"/>
      <c r="D229" s="84"/>
      <c r="E229" s="84"/>
      <c r="F229" s="84"/>
      <c r="G229" s="84"/>
      <c r="H229" s="84"/>
      <c r="I229" s="84"/>
      <c r="S229" s="86"/>
    </row>
    <row r="230" spans="1:19" s="85" customFormat="1" ht="12.75">
      <c r="A230" s="84"/>
      <c r="B230" s="84"/>
      <c r="C230" s="84"/>
      <c r="D230" s="84"/>
      <c r="E230" s="84"/>
      <c r="F230" s="84"/>
      <c r="G230" s="84"/>
      <c r="H230" s="84"/>
      <c r="I230" s="84"/>
      <c r="S230" s="86"/>
    </row>
    <row r="231" spans="1:19" s="85" customFormat="1" ht="12.75">
      <c r="A231" s="84"/>
      <c r="B231" s="84"/>
      <c r="C231" s="84"/>
      <c r="D231" s="84"/>
      <c r="E231" s="84"/>
      <c r="F231" s="84"/>
      <c r="G231" s="84"/>
      <c r="H231" s="84"/>
      <c r="I231" s="84"/>
      <c r="S231" s="86"/>
    </row>
    <row r="232" spans="1:19" s="85" customFormat="1" ht="12.75">
      <c r="A232" s="84"/>
      <c r="B232" s="84"/>
      <c r="C232" s="84"/>
      <c r="D232" s="84"/>
      <c r="E232" s="84"/>
      <c r="F232" s="84"/>
      <c r="G232" s="84"/>
      <c r="H232" s="84"/>
      <c r="I232" s="84"/>
      <c r="S232" s="86"/>
    </row>
    <row r="233" spans="1:19" s="85" customFormat="1" ht="12.75">
      <c r="A233" s="84"/>
      <c r="B233" s="84"/>
      <c r="C233" s="84"/>
      <c r="D233" s="84"/>
      <c r="E233" s="84"/>
      <c r="F233" s="84"/>
      <c r="G233" s="84"/>
      <c r="H233" s="84"/>
      <c r="I233" s="84"/>
      <c r="S233" s="86"/>
    </row>
    <row r="234" spans="1:19" s="85" customFormat="1" ht="12.75">
      <c r="A234" s="84"/>
      <c r="B234" s="84"/>
      <c r="C234" s="84"/>
      <c r="D234" s="84"/>
      <c r="E234" s="84"/>
      <c r="F234" s="84"/>
      <c r="G234" s="84"/>
      <c r="H234" s="84"/>
      <c r="I234" s="84"/>
      <c r="S234" s="86"/>
    </row>
    <row r="235" spans="1:19" s="85" customFormat="1" ht="12.75">
      <c r="A235" s="84"/>
      <c r="B235" s="84"/>
      <c r="C235" s="84"/>
      <c r="D235" s="84"/>
      <c r="E235" s="84"/>
      <c r="F235" s="84"/>
      <c r="G235" s="84"/>
      <c r="H235" s="84"/>
      <c r="I235" s="84"/>
      <c r="S235" s="86"/>
    </row>
    <row r="236" spans="1:19" s="85" customFormat="1" ht="12.75">
      <c r="A236" s="84"/>
      <c r="B236" s="84"/>
      <c r="C236" s="84"/>
      <c r="D236" s="84"/>
      <c r="E236" s="84"/>
      <c r="F236" s="84"/>
      <c r="G236" s="84"/>
      <c r="H236" s="84"/>
      <c r="I236" s="84"/>
      <c r="S236" s="86"/>
    </row>
    <row r="237" spans="1:19" s="85" customFormat="1" ht="12.75">
      <c r="A237" s="84"/>
      <c r="B237" s="84"/>
      <c r="C237" s="84"/>
      <c r="D237" s="84"/>
      <c r="E237" s="84"/>
      <c r="F237" s="84"/>
      <c r="G237" s="84"/>
      <c r="H237" s="84"/>
      <c r="I237" s="84"/>
      <c r="S237" s="86"/>
    </row>
    <row r="238" spans="1:19" s="85" customFormat="1" ht="12.75">
      <c r="A238" s="84"/>
      <c r="B238" s="84"/>
      <c r="C238" s="84"/>
      <c r="D238" s="84"/>
      <c r="E238" s="84"/>
      <c r="F238" s="84"/>
      <c r="G238" s="84"/>
      <c r="H238" s="84"/>
      <c r="I238" s="84"/>
      <c r="S238" s="86"/>
    </row>
    <row r="239" spans="1:19" s="85" customFormat="1" ht="12.75">
      <c r="A239" s="84"/>
      <c r="B239" s="84"/>
      <c r="C239" s="84"/>
      <c r="D239" s="84"/>
      <c r="E239" s="84"/>
      <c r="F239" s="84"/>
      <c r="G239" s="84"/>
      <c r="H239" s="84"/>
      <c r="I239" s="84"/>
      <c r="S239" s="86"/>
    </row>
    <row r="240" spans="1:19" s="85" customFormat="1" ht="12.75">
      <c r="A240" s="84"/>
      <c r="B240" s="84"/>
      <c r="C240" s="84"/>
      <c r="D240" s="84"/>
      <c r="E240" s="84"/>
      <c r="F240" s="84"/>
      <c r="G240" s="84"/>
      <c r="H240" s="84"/>
      <c r="I240" s="84"/>
      <c r="S240" s="86"/>
    </row>
    <row r="241" spans="1:19" s="85" customFormat="1" ht="12.75">
      <c r="A241" s="84"/>
      <c r="B241" s="84"/>
      <c r="C241" s="84"/>
      <c r="D241" s="84"/>
      <c r="E241" s="84"/>
      <c r="F241" s="84"/>
      <c r="G241" s="84"/>
      <c r="H241" s="84"/>
      <c r="I241" s="84"/>
      <c r="S241" s="86"/>
    </row>
    <row r="242" spans="1:19" s="85" customFormat="1" ht="12.75">
      <c r="A242" s="84"/>
      <c r="B242" s="84"/>
      <c r="C242" s="84"/>
      <c r="D242" s="84"/>
      <c r="E242" s="84"/>
      <c r="F242" s="84"/>
      <c r="G242" s="84"/>
      <c r="H242" s="84"/>
      <c r="I242" s="84"/>
      <c r="S242" s="86"/>
    </row>
    <row r="243" spans="1:19" s="85" customFormat="1" ht="12.75">
      <c r="A243" s="84"/>
      <c r="B243" s="84"/>
      <c r="C243" s="84"/>
      <c r="D243" s="84"/>
      <c r="E243" s="84"/>
      <c r="F243" s="84"/>
      <c r="G243" s="84"/>
      <c r="H243" s="84"/>
      <c r="I243" s="84"/>
      <c r="S243" s="86"/>
    </row>
    <row r="244" spans="1:19" s="85" customFormat="1" ht="12.75">
      <c r="A244" s="84"/>
      <c r="B244" s="84"/>
      <c r="C244" s="84"/>
      <c r="D244" s="84"/>
      <c r="E244" s="84"/>
      <c r="F244" s="84"/>
      <c r="G244" s="84"/>
      <c r="H244" s="84"/>
      <c r="I244" s="84"/>
      <c r="S244" s="86"/>
    </row>
    <row r="245" spans="1:19" s="85" customFormat="1" ht="12.75">
      <c r="A245" s="84"/>
      <c r="B245" s="84"/>
      <c r="C245" s="84"/>
      <c r="D245" s="84"/>
      <c r="E245" s="84"/>
      <c r="F245" s="84"/>
      <c r="G245" s="84"/>
      <c r="H245" s="84"/>
      <c r="I245" s="84"/>
      <c r="S245" s="86"/>
    </row>
    <row r="246" spans="1:19" s="85" customFormat="1" ht="12.75">
      <c r="A246" s="84"/>
      <c r="B246" s="84"/>
      <c r="C246" s="84"/>
      <c r="D246" s="84"/>
      <c r="E246" s="84"/>
      <c r="F246" s="84"/>
      <c r="G246" s="84"/>
      <c r="H246" s="84"/>
      <c r="I246" s="84"/>
      <c r="S246" s="86"/>
    </row>
    <row r="247" spans="1:19" s="85" customFormat="1" ht="12.75">
      <c r="A247" s="84"/>
      <c r="B247" s="84"/>
      <c r="C247" s="84"/>
      <c r="D247" s="84"/>
      <c r="E247" s="84"/>
      <c r="F247" s="84"/>
      <c r="G247" s="84"/>
      <c r="H247" s="84"/>
      <c r="I247" s="84"/>
      <c r="S247" s="86"/>
    </row>
    <row r="248" spans="1:19" s="85" customFormat="1" ht="12.75">
      <c r="A248" s="84"/>
      <c r="B248" s="84"/>
      <c r="C248" s="84"/>
      <c r="D248" s="84"/>
      <c r="E248" s="84"/>
      <c r="F248" s="84"/>
      <c r="G248" s="84"/>
      <c r="H248" s="84"/>
      <c r="I248" s="84"/>
      <c r="S248" s="86"/>
    </row>
    <row r="249" spans="1:19" s="85" customFormat="1" ht="12.75">
      <c r="A249" s="84"/>
      <c r="B249" s="84"/>
      <c r="C249" s="84"/>
      <c r="D249" s="84"/>
      <c r="E249" s="84"/>
      <c r="F249" s="84"/>
      <c r="G249" s="84"/>
      <c r="H249" s="84"/>
      <c r="I249" s="84"/>
      <c r="S249" s="86"/>
    </row>
    <row r="250" spans="1:19" s="85" customFormat="1" ht="12.75">
      <c r="A250" s="84"/>
      <c r="B250" s="84"/>
      <c r="C250" s="84"/>
      <c r="D250" s="84"/>
      <c r="E250" s="84"/>
      <c r="F250" s="84"/>
      <c r="G250" s="84"/>
      <c r="H250" s="84"/>
      <c r="I250" s="84"/>
      <c r="S250" s="86"/>
    </row>
    <row r="251" spans="1:19" s="85" customFormat="1" ht="12.75">
      <c r="A251" s="84"/>
      <c r="B251" s="84"/>
      <c r="C251" s="84"/>
      <c r="D251" s="84"/>
      <c r="E251" s="84"/>
      <c r="F251" s="84"/>
      <c r="G251" s="84"/>
      <c r="H251" s="84"/>
      <c r="I251" s="84"/>
      <c r="S251" s="86"/>
    </row>
    <row r="252" spans="1:19" s="85" customFormat="1" ht="12.75">
      <c r="A252" s="84"/>
      <c r="B252" s="84"/>
      <c r="C252" s="84"/>
      <c r="D252" s="84"/>
      <c r="E252" s="84"/>
      <c r="F252" s="84"/>
      <c r="G252" s="84"/>
      <c r="H252" s="84"/>
      <c r="I252" s="84"/>
      <c r="S252" s="86"/>
    </row>
    <row r="253" spans="1:19" s="85" customFormat="1" ht="12.75">
      <c r="A253" s="84"/>
      <c r="B253" s="84"/>
      <c r="C253" s="84"/>
      <c r="D253" s="84"/>
      <c r="E253" s="84"/>
      <c r="F253" s="84"/>
      <c r="G253" s="84"/>
      <c r="H253" s="84"/>
      <c r="I253" s="84"/>
      <c r="S253" s="86"/>
    </row>
    <row r="254" spans="1:19" s="85" customFormat="1" ht="12.75">
      <c r="A254" s="84"/>
      <c r="B254" s="84"/>
      <c r="C254" s="84"/>
      <c r="D254" s="84"/>
      <c r="E254" s="84"/>
      <c r="F254" s="84"/>
      <c r="G254" s="84"/>
      <c r="H254" s="84"/>
      <c r="I254" s="84"/>
      <c r="S254" s="86"/>
    </row>
    <row r="255" spans="1:19" s="85" customFormat="1" ht="12.75">
      <c r="A255" s="84"/>
      <c r="B255" s="84"/>
      <c r="C255" s="84"/>
      <c r="D255" s="84"/>
      <c r="E255" s="84"/>
      <c r="F255" s="84"/>
      <c r="G255" s="84"/>
      <c r="H255" s="84"/>
      <c r="I255" s="84"/>
      <c r="S255" s="86"/>
    </row>
    <row r="256" spans="1:19" s="85" customFormat="1" ht="12.75">
      <c r="A256" s="84"/>
      <c r="B256" s="84"/>
      <c r="C256" s="84"/>
      <c r="D256" s="84"/>
      <c r="E256" s="84"/>
      <c r="F256" s="84"/>
      <c r="G256" s="84"/>
      <c r="H256" s="84"/>
      <c r="I256" s="84"/>
      <c r="S256" s="86"/>
    </row>
    <row r="257" spans="1:19" s="85" customFormat="1" ht="12.75">
      <c r="A257" s="84"/>
      <c r="B257" s="84"/>
      <c r="C257" s="84"/>
      <c r="D257" s="84"/>
      <c r="E257" s="84"/>
      <c r="F257" s="84"/>
      <c r="G257" s="84"/>
      <c r="H257" s="84"/>
      <c r="I257" s="84"/>
      <c r="S257" s="86"/>
    </row>
    <row r="258" spans="1:19" s="85" customFormat="1" ht="12.75">
      <c r="A258" s="84"/>
      <c r="B258" s="84"/>
      <c r="C258" s="84"/>
      <c r="D258" s="84"/>
      <c r="E258" s="84"/>
      <c r="F258" s="84"/>
      <c r="G258" s="84"/>
      <c r="H258" s="84"/>
      <c r="I258" s="84"/>
      <c r="S258" s="86"/>
    </row>
    <row r="259" spans="1:19" s="85" customFormat="1" ht="12.75">
      <c r="A259" s="84"/>
      <c r="B259" s="84"/>
      <c r="C259" s="84"/>
      <c r="D259" s="84"/>
      <c r="E259" s="84"/>
      <c r="F259" s="84"/>
      <c r="G259" s="84"/>
      <c r="H259" s="84"/>
      <c r="I259" s="84"/>
      <c r="S259" s="86"/>
    </row>
    <row r="260" spans="1:19" s="85" customFormat="1" ht="12.75">
      <c r="A260" s="84"/>
      <c r="B260" s="84"/>
      <c r="C260" s="84"/>
      <c r="D260" s="84"/>
      <c r="E260" s="84"/>
      <c r="F260" s="84"/>
      <c r="G260" s="84"/>
      <c r="H260" s="84"/>
      <c r="I260" s="84"/>
      <c r="S260" s="86"/>
    </row>
    <row r="261" spans="1:19" s="85" customFormat="1" ht="12.75">
      <c r="A261" s="84"/>
      <c r="B261" s="84"/>
      <c r="C261" s="84"/>
      <c r="D261" s="84"/>
      <c r="E261" s="84"/>
      <c r="F261" s="84"/>
      <c r="G261" s="84"/>
      <c r="H261" s="84"/>
      <c r="I261" s="84"/>
      <c r="S261" s="86"/>
    </row>
    <row r="262" spans="1:19" s="85" customFormat="1" ht="12.75">
      <c r="A262" s="84"/>
      <c r="B262" s="84"/>
      <c r="C262" s="84"/>
      <c r="D262" s="84"/>
      <c r="E262" s="84"/>
      <c r="F262" s="84"/>
      <c r="G262" s="84"/>
      <c r="H262" s="84"/>
      <c r="I262" s="84"/>
      <c r="S262" s="86"/>
    </row>
    <row r="263" spans="1:19" s="85" customFormat="1" ht="12.75">
      <c r="A263" s="84"/>
      <c r="B263" s="84"/>
      <c r="C263" s="84"/>
      <c r="D263" s="84"/>
      <c r="E263" s="84"/>
      <c r="F263" s="84"/>
      <c r="G263" s="84"/>
      <c r="H263" s="84"/>
      <c r="I263" s="84"/>
      <c r="S263" s="86"/>
    </row>
    <row r="264" spans="1:19" s="85" customFormat="1" ht="12.75">
      <c r="A264" s="84"/>
      <c r="B264" s="84"/>
      <c r="C264" s="84"/>
      <c r="D264" s="84"/>
      <c r="E264" s="84"/>
      <c r="F264" s="84"/>
      <c r="G264" s="84"/>
      <c r="H264" s="84"/>
      <c r="I264" s="84"/>
      <c r="S264" s="86"/>
    </row>
    <row r="265" spans="1:19" s="85" customFormat="1" ht="12.75">
      <c r="A265" s="84"/>
      <c r="B265" s="84"/>
      <c r="C265" s="84"/>
      <c r="D265" s="84"/>
      <c r="E265" s="84"/>
      <c r="F265" s="84"/>
      <c r="G265" s="84"/>
      <c r="H265" s="84"/>
      <c r="I265" s="84"/>
      <c r="S265" s="86"/>
    </row>
    <row r="266" spans="1:19" s="85" customFormat="1" ht="12.75">
      <c r="A266" s="84"/>
      <c r="B266" s="84"/>
      <c r="C266" s="84"/>
      <c r="D266" s="84"/>
      <c r="E266" s="84"/>
      <c r="F266" s="84"/>
      <c r="G266" s="84"/>
      <c r="H266" s="84"/>
      <c r="I266" s="84"/>
      <c r="S266" s="86"/>
    </row>
    <row r="267" spans="1:19" s="85" customFormat="1" ht="12.75">
      <c r="A267" s="84"/>
      <c r="B267" s="84"/>
      <c r="C267" s="84"/>
      <c r="D267" s="84"/>
      <c r="E267" s="84"/>
      <c r="F267" s="84"/>
      <c r="G267" s="84"/>
      <c r="H267" s="84"/>
      <c r="I267" s="84"/>
      <c r="S267" s="86"/>
    </row>
    <row r="268" spans="1:19" s="85" customFormat="1" ht="12.75">
      <c r="A268" s="84"/>
      <c r="B268" s="84"/>
      <c r="C268" s="84"/>
      <c r="D268" s="84"/>
      <c r="E268" s="84"/>
      <c r="F268" s="84"/>
      <c r="G268" s="84"/>
      <c r="H268" s="84"/>
      <c r="I268" s="84"/>
      <c r="S268" s="86"/>
    </row>
    <row r="269" spans="1:19" s="85" customFormat="1" ht="12.75">
      <c r="A269" s="84"/>
      <c r="B269" s="84"/>
      <c r="C269" s="84"/>
      <c r="D269" s="84"/>
      <c r="E269" s="84"/>
      <c r="F269" s="84"/>
      <c r="G269" s="84"/>
      <c r="H269" s="84"/>
      <c r="I269" s="84"/>
      <c r="S269" s="86"/>
    </row>
    <row r="270" spans="1:19" s="85" customFormat="1" ht="12.75">
      <c r="A270" s="84"/>
      <c r="B270" s="84"/>
      <c r="C270" s="84"/>
      <c r="D270" s="84"/>
      <c r="E270" s="84"/>
      <c r="F270" s="84"/>
      <c r="G270" s="84"/>
      <c r="H270" s="84"/>
      <c r="I270" s="84"/>
      <c r="S270" s="86"/>
    </row>
    <row r="271" spans="1:19" s="85" customFormat="1" ht="12.75">
      <c r="A271" s="84"/>
      <c r="B271" s="84"/>
      <c r="C271" s="84"/>
      <c r="D271" s="84"/>
      <c r="E271" s="84"/>
      <c r="F271" s="84"/>
      <c r="G271" s="84"/>
      <c r="H271" s="84"/>
      <c r="I271" s="84"/>
      <c r="S271" s="86"/>
    </row>
    <row r="272" spans="1:19" s="85" customFormat="1" ht="12.75">
      <c r="A272" s="84"/>
      <c r="B272" s="84"/>
      <c r="C272" s="84"/>
      <c r="D272" s="84"/>
      <c r="E272" s="84"/>
      <c r="F272" s="84"/>
      <c r="G272" s="84"/>
      <c r="H272" s="84"/>
      <c r="I272" s="84"/>
      <c r="S272" s="86"/>
    </row>
    <row r="273" spans="1:19" s="85" customFormat="1" ht="12.75">
      <c r="A273" s="84"/>
      <c r="B273" s="84"/>
      <c r="C273" s="84"/>
      <c r="D273" s="84"/>
      <c r="E273" s="84"/>
      <c r="F273" s="84"/>
      <c r="G273" s="84"/>
      <c r="H273" s="84"/>
      <c r="I273" s="84"/>
      <c r="S273" s="86"/>
    </row>
    <row r="274" spans="1:19" s="85" customFormat="1" ht="12.75">
      <c r="A274" s="84"/>
      <c r="B274" s="84"/>
      <c r="C274" s="84"/>
      <c r="D274" s="84"/>
      <c r="E274" s="84"/>
      <c r="F274" s="84"/>
      <c r="G274" s="84"/>
      <c r="H274" s="84"/>
      <c r="I274" s="84"/>
      <c r="S274" s="86"/>
    </row>
    <row r="275" spans="1:19" s="85" customFormat="1" ht="12.75">
      <c r="A275" s="84"/>
      <c r="B275" s="84"/>
      <c r="C275" s="84"/>
      <c r="D275" s="84"/>
      <c r="E275" s="84"/>
      <c r="F275" s="84"/>
      <c r="G275" s="84"/>
      <c r="H275" s="84"/>
      <c r="I275" s="84"/>
      <c r="S275" s="86"/>
    </row>
    <row r="276" spans="1:19" s="85" customFormat="1" ht="12.75">
      <c r="A276" s="84"/>
      <c r="B276" s="84"/>
      <c r="C276" s="84"/>
      <c r="D276" s="84"/>
      <c r="E276" s="84"/>
      <c r="F276" s="84"/>
      <c r="G276" s="84"/>
      <c r="H276" s="84"/>
      <c r="I276" s="84"/>
      <c r="S276" s="86"/>
    </row>
    <row r="277" spans="1:19" s="85" customFormat="1" ht="12.75">
      <c r="A277" s="84"/>
      <c r="B277" s="84"/>
      <c r="C277" s="84"/>
      <c r="D277" s="84"/>
      <c r="E277" s="84"/>
      <c r="F277" s="84"/>
      <c r="G277" s="84"/>
      <c r="H277" s="84"/>
      <c r="I277" s="84"/>
      <c r="S277" s="86"/>
    </row>
    <row r="278" spans="1:19" s="85" customFormat="1" ht="12.75">
      <c r="A278" s="84"/>
      <c r="B278" s="84"/>
      <c r="C278" s="84"/>
      <c r="D278" s="84"/>
      <c r="E278" s="84"/>
      <c r="F278" s="84"/>
      <c r="G278" s="84"/>
      <c r="H278" s="84"/>
      <c r="I278" s="84"/>
      <c r="S278" s="86"/>
    </row>
    <row r="279" spans="1:19" s="85" customFormat="1" ht="12.75">
      <c r="A279" s="84"/>
      <c r="B279" s="84"/>
      <c r="C279" s="84"/>
      <c r="D279" s="84"/>
      <c r="E279" s="84"/>
      <c r="F279" s="84"/>
      <c r="G279" s="84"/>
      <c r="H279" s="84"/>
      <c r="I279" s="84"/>
      <c r="S279" s="86"/>
    </row>
    <row r="280" spans="1:19" s="85" customFormat="1" ht="12.75">
      <c r="A280" s="84"/>
      <c r="B280" s="84"/>
      <c r="C280" s="84"/>
      <c r="D280" s="84"/>
      <c r="E280" s="84"/>
      <c r="F280" s="84"/>
      <c r="G280" s="84"/>
      <c r="H280" s="84"/>
      <c r="I280" s="84"/>
      <c r="S280" s="86"/>
    </row>
    <row r="281" spans="1:19" s="85" customFormat="1" ht="12.75">
      <c r="A281" s="84"/>
      <c r="B281" s="84"/>
      <c r="C281" s="84"/>
      <c r="D281" s="84"/>
      <c r="E281" s="84"/>
      <c r="F281" s="84"/>
      <c r="G281" s="84"/>
      <c r="H281" s="84"/>
      <c r="I281" s="84"/>
      <c r="S281" s="86"/>
    </row>
    <row r="282" spans="1:19" s="85" customFormat="1" ht="12.75">
      <c r="A282" s="84"/>
      <c r="B282" s="84"/>
      <c r="C282" s="84"/>
      <c r="D282" s="84"/>
      <c r="E282" s="84"/>
      <c r="F282" s="84"/>
      <c r="G282" s="84"/>
      <c r="H282" s="84"/>
      <c r="I282" s="84"/>
      <c r="S282" s="86"/>
    </row>
    <row r="283" spans="1:19" s="85" customFormat="1" ht="12.75">
      <c r="A283" s="84"/>
      <c r="B283" s="84"/>
      <c r="C283" s="84"/>
      <c r="D283" s="84"/>
      <c r="E283" s="84"/>
      <c r="F283" s="84"/>
      <c r="G283" s="84"/>
      <c r="H283" s="84"/>
      <c r="I283" s="84"/>
      <c r="S283" s="86"/>
    </row>
    <row r="284" spans="1:19" s="85" customFormat="1" ht="12.75">
      <c r="A284" s="84"/>
      <c r="B284" s="84"/>
      <c r="C284" s="84"/>
      <c r="D284" s="84"/>
      <c r="E284" s="84"/>
      <c r="F284" s="84"/>
      <c r="G284" s="84"/>
      <c r="H284" s="84"/>
      <c r="I284" s="84"/>
      <c r="S284" s="86"/>
    </row>
    <row r="285" spans="1:19" s="85" customFormat="1" ht="12.75">
      <c r="A285" s="84"/>
      <c r="B285" s="84"/>
      <c r="C285" s="84"/>
      <c r="D285" s="84"/>
      <c r="E285" s="84"/>
      <c r="F285" s="84"/>
      <c r="G285" s="84"/>
      <c r="H285" s="84"/>
      <c r="I285" s="84"/>
      <c r="S285" s="86"/>
    </row>
    <row r="286" spans="1:19" s="85" customFormat="1" ht="12.75">
      <c r="A286" s="84"/>
      <c r="B286" s="84"/>
      <c r="C286" s="84"/>
      <c r="D286" s="84"/>
      <c r="E286" s="84"/>
      <c r="F286" s="84"/>
      <c r="G286" s="84"/>
      <c r="H286" s="84"/>
      <c r="I286" s="84"/>
      <c r="S286" s="86"/>
    </row>
    <row r="287" spans="1:19" s="85" customFormat="1" ht="12.75">
      <c r="A287" s="84"/>
      <c r="B287" s="84"/>
      <c r="C287" s="84"/>
      <c r="D287" s="84"/>
      <c r="E287" s="84"/>
      <c r="F287" s="84"/>
      <c r="G287" s="84"/>
      <c r="H287" s="84"/>
      <c r="I287" s="84"/>
      <c r="S287" s="86"/>
    </row>
    <row r="288" spans="1:19" s="85" customFormat="1" ht="12.75">
      <c r="A288" s="84"/>
      <c r="B288" s="84"/>
      <c r="C288" s="84"/>
      <c r="D288" s="84"/>
      <c r="E288" s="84"/>
      <c r="F288" s="84"/>
      <c r="G288" s="84"/>
      <c r="H288" s="84"/>
      <c r="I288" s="84"/>
      <c r="S288" s="86"/>
    </row>
    <row r="289" spans="1:19" s="85" customFormat="1" ht="12.75">
      <c r="A289" s="84"/>
      <c r="B289" s="84"/>
      <c r="C289" s="84"/>
      <c r="D289" s="84"/>
      <c r="E289" s="84"/>
      <c r="F289" s="84"/>
      <c r="G289" s="84"/>
      <c r="H289" s="84"/>
      <c r="I289" s="84"/>
      <c r="S289" s="86"/>
    </row>
    <row r="290" spans="1:19" s="85" customFormat="1" ht="12.75">
      <c r="A290" s="84"/>
      <c r="B290" s="84"/>
      <c r="C290" s="84"/>
      <c r="D290" s="84"/>
      <c r="E290" s="84"/>
      <c r="F290" s="84"/>
      <c r="G290" s="84"/>
      <c r="H290" s="84"/>
      <c r="I290" s="84"/>
      <c r="S290" s="86"/>
    </row>
    <row r="291" spans="1:19" s="85" customFormat="1" ht="12.75">
      <c r="A291" s="84"/>
      <c r="B291" s="84"/>
      <c r="C291" s="84"/>
      <c r="D291" s="84"/>
      <c r="E291" s="84"/>
      <c r="F291" s="84"/>
      <c r="G291" s="84"/>
      <c r="H291" s="84"/>
      <c r="I291" s="84"/>
      <c r="S291" s="86"/>
    </row>
    <row r="292" spans="1:19" s="85" customFormat="1" ht="12.75">
      <c r="A292" s="84"/>
      <c r="B292" s="84"/>
      <c r="C292" s="84"/>
      <c r="D292" s="84"/>
      <c r="E292" s="84"/>
      <c r="F292" s="84"/>
      <c r="G292" s="84"/>
      <c r="H292" s="84"/>
      <c r="I292" s="84"/>
      <c r="S292" s="86"/>
    </row>
    <row r="293" spans="1:19" s="85" customFormat="1" ht="12.75">
      <c r="A293" s="84"/>
      <c r="B293" s="84"/>
      <c r="C293" s="84"/>
      <c r="D293" s="84"/>
      <c r="E293" s="84"/>
      <c r="F293" s="84"/>
      <c r="G293" s="84"/>
      <c r="H293" s="84"/>
      <c r="I293" s="84"/>
      <c r="S293" s="86"/>
    </row>
    <row r="294" spans="1:19" s="85" customFormat="1" ht="12.75">
      <c r="A294" s="84"/>
      <c r="B294" s="84"/>
      <c r="C294" s="84"/>
      <c r="D294" s="84"/>
      <c r="E294" s="84"/>
      <c r="F294" s="84"/>
      <c r="G294" s="84"/>
      <c r="H294" s="84"/>
      <c r="I294" s="84"/>
      <c r="S294" s="86"/>
    </row>
    <row r="295" spans="1:19" s="85" customFormat="1" ht="12.75">
      <c r="A295" s="84"/>
      <c r="B295" s="84"/>
      <c r="C295" s="84"/>
      <c r="D295" s="84"/>
      <c r="E295" s="84"/>
      <c r="F295" s="84"/>
      <c r="G295" s="84"/>
      <c r="H295" s="84"/>
      <c r="I295" s="84"/>
      <c r="S295" s="86"/>
    </row>
    <row r="296" spans="1:19" s="85" customFormat="1" ht="12.75">
      <c r="A296" s="84"/>
      <c r="B296" s="84"/>
      <c r="C296" s="84"/>
      <c r="D296" s="84"/>
      <c r="E296" s="84"/>
      <c r="F296" s="84"/>
      <c r="G296" s="84"/>
      <c r="H296" s="84"/>
      <c r="I296" s="84"/>
      <c r="S296" s="86"/>
    </row>
    <row r="297" spans="1:19" s="85" customFormat="1" ht="12.75">
      <c r="A297" s="84"/>
      <c r="B297" s="84"/>
      <c r="C297" s="84"/>
      <c r="D297" s="84"/>
      <c r="E297" s="84"/>
      <c r="F297" s="84"/>
      <c r="G297" s="84"/>
      <c r="H297" s="84"/>
      <c r="I297" s="84"/>
      <c r="S297" s="86"/>
    </row>
    <row r="298" spans="1:19" s="85" customFormat="1" ht="12.75">
      <c r="A298" s="84"/>
      <c r="B298" s="84"/>
      <c r="C298" s="84"/>
      <c r="D298" s="84"/>
      <c r="E298" s="84"/>
      <c r="F298" s="84"/>
      <c r="G298" s="84"/>
      <c r="H298" s="84"/>
      <c r="I298" s="84"/>
      <c r="S298" s="86"/>
    </row>
    <row r="299" spans="1:19" s="85" customFormat="1" ht="12.75">
      <c r="A299" s="84"/>
      <c r="B299" s="84"/>
      <c r="C299" s="84"/>
      <c r="D299" s="84"/>
      <c r="E299" s="84"/>
      <c r="F299" s="84"/>
      <c r="G299" s="84"/>
      <c r="H299" s="84"/>
      <c r="I299" s="84"/>
      <c r="S299" s="86"/>
    </row>
    <row r="300" spans="1:19" s="85" customFormat="1" ht="12.75">
      <c r="A300" s="84"/>
      <c r="B300" s="84"/>
      <c r="C300" s="84"/>
      <c r="D300" s="84"/>
      <c r="E300" s="84"/>
      <c r="F300" s="84"/>
      <c r="G300" s="84"/>
      <c r="H300" s="84"/>
      <c r="I300" s="84"/>
      <c r="S300" s="86"/>
    </row>
    <row r="301" spans="1:19" s="85" customFormat="1" ht="12.75">
      <c r="A301" s="84"/>
      <c r="B301" s="84"/>
      <c r="C301" s="84"/>
      <c r="D301" s="84"/>
      <c r="E301" s="84"/>
      <c r="F301" s="84"/>
      <c r="G301" s="84"/>
      <c r="H301" s="84"/>
      <c r="I301" s="84"/>
      <c r="S301" s="86"/>
    </row>
    <row r="302" spans="1:19" s="85" customFormat="1" ht="12.75">
      <c r="A302" s="84"/>
      <c r="B302" s="84"/>
      <c r="C302" s="84"/>
      <c r="D302" s="84"/>
      <c r="E302" s="84"/>
      <c r="F302" s="84"/>
      <c r="G302" s="84"/>
      <c r="H302" s="84"/>
      <c r="I302" s="84"/>
      <c r="S302" s="86"/>
    </row>
    <row r="303" spans="1:19" s="85" customFormat="1" ht="12.75">
      <c r="A303" s="84"/>
      <c r="B303" s="84"/>
      <c r="C303" s="84"/>
      <c r="D303" s="84"/>
      <c r="E303" s="84"/>
      <c r="F303" s="84"/>
      <c r="G303" s="84"/>
      <c r="H303" s="84"/>
      <c r="I303" s="84"/>
      <c r="S303" s="86"/>
    </row>
    <row r="304" spans="1:19" s="85" customFormat="1" ht="12.75">
      <c r="A304" s="84"/>
      <c r="B304" s="84"/>
      <c r="C304" s="84"/>
      <c r="D304" s="84"/>
      <c r="E304" s="84"/>
      <c r="F304" s="84"/>
      <c r="G304" s="84"/>
      <c r="H304" s="84"/>
      <c r="I304" s="84"/>
      <c r="S304" s="86"/>
    </row>
    <row r="305" spans="1:19" s="85" customFormat="1" ht="12.75">
      <c r="A305" s="84"/>
      <c r="B305" s="84"/>
      <c r="C305" s="84"/>
      <c r="D305" s="84"/>
      <c r="E305" s="84"/>
      <c r="F305" s="84"/>
      <c r="G305" s="84"/>
      <c r="H305" s="84"/>
      <c r="I305" s="84"/>
      <c r="S305" s="86"/>
    </row>
    <row r="306" spans="1:19" s="85" customFormat="1" ht="12.75">
      <c r="A306" s="84"/>
      <c r="B306" s="84"/>
      <c r="C306" s="84"/>
      <c r="D306" s="84"/>
      <c r="E306" s="84"/>
      <c r="F306" s="84"/>
      <c r="G306" s="84"/>
      <c r="H306" s="84"/>
      <c r="I306" s="84"/>
      <c r="S306" s="86"/>
    </row>
    <row r="307" spans="1:19" s="85" customFormat="1" ht="12.75">
      <c r="A307" s="84"/>
      <c r="B307" s="84"/>
      <c r="C307" s="84"/>
      <c r="D307" s="84"/>
      <c r="E307" s="84"/>
      <c r="F307" s="84"/>
      <c r="G307" s="84"/>
      <c r="H307" s="84"/>
      <c r="I307" s="84"/>
      <c r="S307" s="86"/>
    </row>
    <row r="308" spans="1:19" s="85" customFormat="1" ht="12.75">
      <c r="A308" s="84"/>
      <c r="B308" s="84"/>
      <c r="C308" s="84"/>
      <c r="D308" s="84"/>
      <c r="E308" s="84"/>
      <c r="F308" s="84"/>
      <c r="G308" s="84"/>
      <c r="H308" s="84"/>
      <c r="I308" s="84"/>
      <c r="S308" s="86"/>
    </row>
    <row r="309" spans="1:19" s="85" customFormat="1" ht="12.75">
      <c r="A309" s="84"/>
      <c r="B309" s="84"/>
      <c r="C309" s="84"/>
      <c r="D309" s="84"/>
      <c r="E309" s="84"/>
      <c r="F309" s="84"/>
      <c r="G309" s="84"/>
      <c r="H309" s="84"/>
      <c r="I309" s="84"/>
      <c r="S309" s="86"/>
    </row>
    <row r="310" spans="1:19" s="85" customFormat="1" ht="12.75">
      <c r="A310" s="84"/>
      <c r="B310" s="84"/>
      <c r="C310" s="84"/>
      <c r="D310" s="84"/>
      <c r="E310" s="84"/>
      <c r="F310" s="84"/>
      <c r="G310" s="84"/>
      <c r="H310" s="84"/>
      <c r="I310" s="84"/>
      <c r="S310" s="86"/>
    </row>
    <row r="311" spans="1:19" s="85" customFormat="1" ht="12.75">
      <c r="A311" s="84"/>
      <c r="B311" s="84"/>
      <c r="C311" s="84"/>
      <c r="D311" s="84"/>
      <c r="E311" s="84"/>
      <c r="F311" s="84"/>
      <c r="G311" s="84"/>
      <c r="H311" s="84"/>
      <c r="I311" s="84"/>
      <c r="S311" s="86"/>
    </row>
  </sheetData>
  <sheetProtection/>
  <mergeCells count="27">
    <mergeCell ref="F6:F7"/>
    <mergeCell ref="AE6:AM6"/>
    <mergeCell ref="AN6:AN7"/>
    <mergeCell ref="AO6:AO7"/>
    <mergeCell ref="V6:V7"/>
    <mergeCell ref="Y6:Y7"/>
    <mergeCell ref="A1:V1"/>
    <mergeCell ref="W1:W3"/>
    <mergeCell ref="Z1:AO1"/>
    <mergeCell ref="A2:V2"/>
    <mergeCell ref="A8:E8"/>
    <mergeCell ref="A41:B41"/>
    <mergeCell ref="P6:Q6"/>
    <mergeCell ref="R6:T6"/>
    <mergeCell ref="N6:O6"/>
    <mergeCell ref="A6:A7"/>
    <mergeCell ref="B6:B7"/>
    <mergeCell ref="C6:C7"/>
    <mergeCell ref="D6:D7"/>
    <mergeCell ref="E6:E7"/>
    <mergeCell ref="Z6:AD6"/>
    <mergeCell ref="G6:G7"/>
    <mergeCell ref="H6:H7"/>
    <mergeCell ref="I6:I7"/>
    <mergeCell ref="J6:K6"/>
    <mergeCell ref="L6:M6"/>
    <mergeCell ref="U6:U7"/>
  </mergeCells>
  <dataValidations count="2">
    <dataValidation allowBlank="1" showInputMessage="1" showErrorMessage="1" prompt="日期格式：&#10;2008-6-6&#10;或 08-6-6" sqref="G9:H37"/>
    <dataValidation type="list" allowBlank="1" showInputMessage="1" showErrorMessage="1" sqref="AR6:AR10">
      <formula1>"√"</formula1>
    </dataValidation>
  </dataValidations>
  <hyperlinks>
    <hyperlink ref="A6" location="目录!C43" tooltip="点击后，返回目录" display="序号"/>
    <hyperlink ref="A6:A7" location="目录!C37" tooltip="点击后，返回目录" display="序号"/>
  </hyperlinks>
  <printOptions horizontalCentered="1"/>
  <pageMargins left="0.1968503937007874" right="0.1968503937007874" top="0.5905511811023623" bottom="0.7874015748031497" header="0.1968503937007874" footer="0.4724409448818898"/>
  <pageSetup blackAndWhite="1" horizontalDpi="300" verticalDpi="300" orientation="landscape" paperSize="9" r:id="rId2"/>
  <headerFooter alignWithMargins="0">
    <oddFooter>&amp;L&amp;10产权持有者填表人：
填表日期：&amp;C&amp;"Times New Roman,加粗"&amp;10. &amp;P .
&amp;R&amp;10评估人员：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farong</dc:creator>
  <cp:keywords/>
  <dc:description/>
  <cp:lastModifiedBy>NTKO</cp:lastModifiedBy>
  <dcterms:created xsi:type="dcterms:W3CDTF">2014-12-10T06:28:04Z</dcterms:created>
  <dcterms:modified xsi:type="dcterms:W3CDTF">2015-02-04T08:38:25Z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